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현재_통합_문서" defaultThemeVersion="166925"/>
  <mc:AlternateContent xmlns:mc="http://schemas.openxmlformats.org/markup-compatibility/2006">
    <mc:Choice Requires="x15">
      <x15ac:absPath xmlns:x15ac="http://schemas.microsoft.com/office/spreadsheetml/2010/11/ac" url="C:\Users\sungh\Desktop\"/>
    </mc:Choice>
  </mc:AlternateContent>
  <xr:revisionPtr revIDLastSave="0" documentId="13_ncr:1_{07870BE8-2C2B-4FE1-946E-E57E73DE7D2B}" xr6:coauthVersionLast="45" xr6:coauthVersionMax="45" xr10:uidLastSave="{00000000-0000-0000-0000-000000000000}"/>
  <bookViews>
    <workbookView xWindow="-120" yWindow="-120" windowWidth="29040" windowHeight="15840" xr2:uid="{3CA81D0B-FC31-40A4-B823-AEEB49EAA23A}"/>
  </bookViews>
  <sheets>
    <sheet name="&lt;The ∀pply 22' - 정시카드&gt;" sheetId="1" r:id="rId1"/>
  </sheets>
  <externalReferences>
    <externalReference r:id="rId2"/>
    <externalReference r:id="rId3"/>
  </externalReferences>
  <definedNames>
    <definedName name="_xlnm._FilterDatabase" localSheetId="0" hidden="1">'&lt;The ∀pply 22'' - 정시카드&gt;'!$R$8:$AI$942</definedName>
    <definedName name="국백">'[1]정시 자연 보고서 폼(20190408 09시 54분)'!$C$5</definedName>
    <definedName name="국표">'[1]정시 자연 보고서 폼(20190408 09시 54분)'!$C$4</definedName>
    <definedName name="내신_등급" localSheetId="0">[2]Athena!#REF!</definedName>
    <definedName name="내신_등급">[2]Athena!#REF!</definedName>
    <definedName name="내신등급" localSheetId="0">[2]Athena!#REF!</definedName>
    <definedName name="내신등급">[2]Athena!#REF!</definedName>
    <definedName name="수백">'[1]정시 자연 보고서 폼(20190408 09시 54분)'!$D$5</definedName>
    <definedName name="수표">'[1]정시 자연 보고서 폼(20190408 09시 54분)'!$D$4</definedName>
    <definedName name="이름">[2]보고서!$I$14</definedName>
    <definedName name="탐1백">'[1]정시 자연 보고서 폼(20190408 09시 54분)'!$F$5</definedName>
    <definedName name="탐1표">'[1]정시 자연 보고서 폼(20190408 09시 54분)'!$F$4</definedName>
    <definedName name="탐2백">'[1]정시 자연 보고서 폼(20190408 09시 54분)'!$G$5</definedName>
    <definedName name="탐2표">'[1]정시 자연 보고서 폼(20190408 09시 54분)'!$G$4</definedName>
    <definedName name="한국사" localSheetId="0">[2]Athena!#REF!</definedName>
    <definedName name="한국사">[2]Athena!#REF!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 i="1" l="1"/>
  <c r="G21" i="1"/>
  <c r="G20" i="1"/>
  <c r="I20" i="1" s="1"/>
  <c r="L25" i="1" s="1"/>
  <c r="G19" i="1"/>
  <c r="I19" i="1" s="1"/>
  <c r="J25" i="1" s="1"/>
  <c r="AP52" i="1" s="1"/>
  <c r="G18" i="1"/>
  <c r="G17" i="1"/>
  <c r="G16" i="1"/>
  <c r="D25" i="1" s="1"/>
  <c r="G15" i="1"/>
  <c r="M17" i="1" l="1"/>
  <c r="K15" i="1"/>
  <c r="M18" i="1"/>
  <c r="K16" i="1"/>
  <c r="M19" i="1"/>
  <c r="K17" i="1"/>
  <c r="O15" i="1"/>
  <c r="K18" i="1"/>
  <c r="O16" i="1"/>
  <c r="K19" i="1"/>
  <c r="O17" i="1"/>
  <c r="M15" i="1"/>
  <c r="O18" i="1"/>
  <c r="M16" i="1"/>
  <c r="O19" i="1"/>
  <c r="AP212" i="1"/>
  <c r="AP275" i="1"/>
  <c r="AP243" i="1"/>
  <c r="AP211" i="1"/>
  <c r="AP179" i="1"/>
  <c r="AP147" i="1"/>
  <c r="AP115" i="1"/>
  <c r="AP68" i="1"/>
  <c r="AP180" i="1"/>
  <c r="AP76" i="1"/>
  <c r="AP268" i="1"/>
  <c r="AP236" i="1"/>
  <c r="AP204" i="1"/>
  <c r="AP172" i="1"/>
  <c r="AP140" i="1"/>
  <c r="AP108" i="1"/>
  <c r="AP60" i="1"/>
  <c r="AP244" i="1"/>
  <c r="AP116" i="1"/>
  <c r="AP11" i="1"/>
  <c r="AP21" i="1"/>
  <c r="AP267" i="1"/>
  <c r="AP235" i="1"/>
  <c r="AP203" i="1"/>
  <c r="AP171" i="1"/>
  <c r="AP139" i="1"/>
  <c r="AP107" i="1"/>
  <c r="W572" i="1"/>
  <c r="AP290" i="1"/>
  <c r="AP29" i="1"/>
  <c r="AP37" i="1"/>
  <c r="AP45" i="1"/>
  <c r="AP53" i="1"/>
  <c r="AP61" i="1"/>
  <c r="AP69" i="1"/>
  <c r="AP77" i="1"/>
  <c r="AP85" i="1"/>
  <c r="AP93" i="1"/>
  <c r="AP101" i="1"/>
  <c r="AP109" i="1"/>
  <c r="AP117" i="1"/>
  <c r="AP125" i="1"/>
  <c r="AP133" i="1"/>
  <c r="AP141" i="1"/>
  <c r="AP149" i="1"/>
  <c r="AP157" i="1"/>
  <c r="AP165" i="1"/>
  <c r="AP173" i="1"/>
  <c r="AP181" i="1"/>
  <c r="AP189" i="1"/>
  <c r="AP197" i="1"/>
  <c r="AP205" i="1"/>
  <c r="AP213" i="1"/>
  <c r="AP221" i="1"/>
  <c r="AP229" i="1"/>
  <c r="AP237" i="1"/>
  <c r="AP245" i="1"/>
  <c r="AP253" i="1"/>
  <c r="AP261" i="1"/>
  <c r="AP269" i="1"/>
  <c r="AP277" i="1"/>
  <c r="AP285" i="1"/>
  <c r="AP15" i="1"/>
  <c r="AP10" i="1"/>
  <c r="AP22" i="1"/>
  <c r="AP30" i="1"/>
  <c r="AP38" i="1"/>
  <c r="AP46" i="1"/>
  <c r="AP54" i="1"/>
  <c r="AP62" i="1"/>
  <c r="AP70" i="1"/>
  <c r="AP78" i="1"/>
  <c r="AP86" i="1"/>
  <c r="AP94" i="1"/>
  <c r="AP102" i="1"/>
  <c r="AP110" i="1"/>
  <c r="AP118" i="1"/>
  <c r="AP126" i="1"/>
  <c r="AP134" i="1"/>
  <c r="AP142" i="1"/>
  <c r="AP150" i="1"/>
  <c r="AP158" i="1"/>
  <c r="AP166" i="1"/>
  <c r="AP174" i="1"/>
  <c r="AP182" i="1"/>
  <c r="AP190" i="1"/>
  <c r="AP198" i="1"/>
  <c r="AP206" i="1"/>
  <c r="AP214" i="1"/>
  <c r="AP222" i="1"/>
  <c r="AP230" i="1"/>
  <c r="AP238" i="1"/>
  <c r="AP246" i="1"/>
  <c r="AP254" i="1"/>
  <c r="AP262" i="1"/>
  <c r="AP270" i="1"/>
  <c r="AP278" i="1"/>
  <c r="AP286" i="1"/>
  <c r="AP16" i="1"/>
  <c r="AP9" i="1"/>
  <c r="AP23" i="1"/>
  <c r="AP31" i="1"/>
  <c r="AP39" i="1"/>
  <c r="AP47" i="1"/>
  <c r="AP55" i="1"/>
  <c r="AP63" i="1"/>
  <c r="AP71" i="1"/>
  <c r="AP79" i="1"/>
  <c r="AP87" i="1"/>
  <c r="AP95" i="1"/>
  <c r="AP103" i="1"/>
  <c r="AP111" i="1"/>
  <c r="AP119" i="1"/>
  <c r="AP127" i="1"/>
  <c r="AP135" i="1"/>
  <c r="AP143" i="1"/>
  <c r="AP151" i="1"/>
  <c r="AP159" i="1"/>
  <c r="AP167" i="1"/>
  <c r="AP175" i="1"/>
  <c r="AP183" i="1"/>
  <c r="AP191" i="1"/>
  <c r="AP199" i="1"/>
  <c r="AP207" i="1"/>
  <c r="AP215" i="1"/>
  <c r="AP223" i="1"/>
  <c r="AP231" i="1"/>
  <c r="AP239" i="1"/>
  <c r="AP247" i="1"/>
  <c r="AP255" i="1"/>
  <c r="AP263" i="1"/>
  <c r="AP271" i="1"/>
  <c r="AP279" i="1"/>
  <c r="AP287" i="1"/>
  <c r="AP17" i="1"/>
  <c r="W9" i="1"/>
  <c r="AP24" i="1"/>
  <c r="AP32" i="1"/>
  <c r="AP40" i="1"/>
  <c r="AP48" i="1"/>
  <c r="AP56" i="1"/>
  <c r="AP64" i="1"/>
  <c r="AP72" i="1"/>
  <c r="AP80" i="1"/>
  <c r="AP88" i="1"/>
  <c r="AP96" i="1"/>
  <c r="AP104" i="1"/>
  <c r="AP112" i="1"/>
  <c r="AP120" i="1"/>
  <c r="AP128" i="1"/>
  <c r="AP136" i="1"/>
  <c r="AP144" i="1"/>
  <c r="AP152" i="1"/>
  <c r="AP160" i="1"/>
  <c r="AP168" i="1"/>
  <c r="AP176" i="1"/>
  <c r="AP184" i="1"/>
  <c r="AP192" i="1"/>
  <c r="AP200" i="1"/>
  <c r="AP208" i="1"/>
  <c r="AP216" i="1"/>
  <c r="AP224" i="1"/>
  <c r="AP232" i="1"/>
  <c r="AP240" i="1"/>
  <c r="AP248" i="1"/>
  <c r="AP256" i="1"/>
  <c r="AP264" i="1"/>
  <c r="AP272" i="1"/>
  <c r="AP280" i="1"/>
  <c r="AP288" i="1"/>
  <c r="AP18" i="1"/>
  <c r="AP25" i="1"/>
  <c r="AP33" i="1"/>
  <c r="AP41" i="1"/>
  <c r="AP49" i="1"/>
  <c r="AP57" i="1"/>
  <c r="AP65" i="1"/>
  <c r="AP73" i="1"/>
  <c r="AP81" i="1"/>
  <c r="AP89" i="1"/>
  <c r="AP97" i="1"/>
  <c r="AP105" i="1"/>
  <c r="AP113" i="1"/>
  <c r="AP121" i="1"/>
  <c r="AP129" i="1"/>
  <c r="AP137" i="1"/>
  <c r="AP145" i="1"/>
  <c r="AP153" i="1"/>
  <c r="AP161" i="1"/>
  <c r="AP169" i="1"/>
  <c r="AP177" i="1"/>
  <c r="AP185" i="1"/>
  <c r="AP193" i="1"/>
  <c r="AP201" i="1"/>
  <c r="AP209" i="1"/>
  <c r="AP217" i="1"/>
  <c r="AP225" i="1"/>
  <c r="AP233" i="1"/>
  <c r="AP241" i="1"/>
  <c r="AP249" i="1"/>
  <c r="AP257" i="1"/>
  <c r="AP265" i="1"/>
  <c r="AP273" i="1"/>
  <c r="AP281" i="1"/>
  <c r="AP289" i="1"/>
  <c r="AP19" i="1"/>
  <c r="AP26" i="1"/>
  <c r="AP34" i="1"/>
  <c r="AP42" i="1"/>
  <c r="AP50" i="1"/>
  <c r="AP58" i="1"/>
  <c r="AP66" i="1"/>
  <c r="AP74" i="1"/>
  <c r="AP82" i="1"/>
  <c r="AP90" i="1"/>
  <c r="AP98" i="1"/>
  <c r="AP106" i="1"/>
  <c r="AP114" i="1"/>
  <c r="AP122" i="1"/>
  <c r="AP130" i="1"/>
  <c r="AP138" i="1"/>
  <c r="AP146" i="1"/>
  <c r="AP154" i="1"/>
  <c r="AP162" i="1"/>
  <c r="AP170" i="1"/>
  <c r="AP178" i="1"/>
  <c r="AP186" i="1"/>
  <c r="AP194" i="1"/>
  <c r="AP202" i="1"/>
  <c r="AP210" i="1"/>
  <c r="AP218" i="1"/>
  <c r="AP226" i="1"/>
  <c r="AP234" i="1"/>
  <c r="AP242" i="1"/>
  <c r="AP250" i="1"/>
  <c r="AP258" i="1"/>
  <c r="AP266" i="1"/>
  <c r="AP274" i="1"/>
  <c r="AP282" i="1"/>
  <c r="AP12" i="1"/>
  <c r="AP20" i="1"/>
  <c r="AP27" i="1"/>
  <c r="AP35" i="1"/>
  <c r="AP43" i="1"/>
  <c r="AP51" i="1"/>
  <c r="AP59" i="1"/>
  <c r="AP67" i="1"/>
  <c r="AP75" i="1"/>
  <c r="AP83" i="1"/>
  <c r="AP91" i="1"/>
  <c r="AP14" i="1"/>
  <c r="AP260" i="1"/>
  <c r="AP228" i="1"/>
  <c r="AP196" i="1"/>
  <c r="AP164" i="1"/>
  <c r="AP132" i="1"/>
  <c r="AP100" i="1"/>
  <c r="AP44" i="1"/>
  <c r="AP13" i="1"/>
  <c r="AP259" i="1"/>
  <c r="AP227" i="1"/>
  <c r="AP195" i="1"/>
  <c r="AP163" i="1"/>
  <c r="AP131" i="1"/>
  <c r="AP99" i="1"/>
  <c r="AP36" i="1"/>
  <c r="AP284" i="1"/>
  <c r="AP252" i="1"/>
  <c r="AP220" i="1"/>
  <c r="AP188" i="1"/>
  <c r="AP156" i="1"/>
  <c r="AP124" i="1"/>
  <c r="AP92" i="1"/>
  <c r="AP28" i="1"/>
  <c r="AP276" i="1"/>
  <c r="AP148" i="1"/>
  <c r="AP283" i="1"/>
  <c r="AP251" i="1"/>
  <c r="AP219" i="1"/>
  <c r="AP187" i="1"/>
  <c r="AP155" i="1"/>
  <c r="AP123" i="1"/>
  <c r="AP84" i="1"/>
  <c r="AP291" i="1"/>
  <c r="W929" i="1"/>
  <c r="W865" i="1"/>
  <c r="W801" i="1"/>
  <c r="W737" i="1"/>
  <c r="W668" i="1"/>
  <c r="W583" i="1"/>
  <c r="W465" i="1"/>
  <c r="W937" i="1"/>
  <c r="W488" i="1"/>
  <c r="W921" i="1"/>
  <c r="W793" i="1"/>
  <c r="W657" i="1"/>
  <c r="W943" i="1"/>
  <c r="W26" i="1"/>
  <c r="W34" i="1"/>
  <c r="W42" i="1"/>
  <c r="W50" i="1"/>
  <c r="W58" i="1"/>
  <c r="W66" i="1"/>
  <c r="W74" i="1"/>
  <c r="W82" i="1"/>
  <c r="W90" i="1"/>
  <c r="W98" i="1"/>
  <c r="W106" i="1"/>
  <c r="W114" i="1"/>
  <c r="W122" i="1"/>
  <c r="W130" i="1"/>
  <c r="W138" i="1"/>
  <c r="W146" i="1"/>
  <c r="W154" i="1"/>
  <c r="W162" i="1"/>
  <c r="W170" i="1"/>
  <c r="W178" i="1"/>
  <c r="W186" i="1"/>
  <c r="W194" i="1"/>
  <c r="W202" i="1"/>
  <c r="W210" i="1"/>
  <c r="W218" i="1"/>
  <c r="W226" i="1"/>
  <c r="W234" i="1"/>
  <c r="W242" i="1"/>
  <c r="W250" i="1"/>
  <c r="W258" i="1"/>
  <c r="W266" i="1"/>
  <c r="W274" i="1"/>
  <c r="W282" i="1"/>
  <c r="W290" i="1"/>
  <c r="W298" i="1"/>
  <c r="W306" i="1"/>
  <c r="W314" i="1"/>
  <c r="W322" i="1"/>
  <c r="W330" i="1"/>
  <c r="W338" i="1"/>
  <c r="W346" i="1"/>
  <c r="W354" i="1"/>
  <c r="W362" i="1"/>
  <c r="W370" i="1"/>
  <c r="W378" i="1"/>
  <c r="W386" i="1"/>
  <c r="W394" i="1"/>
  <c r="W402" i="1"/>
  <c r="W410" i="1"/>
  <c r="W418" i="1"/>
  <c r="W426" i="1"/>
  <c r="W434" i="1"/>
  <c r="W442" i="1"/>
  <c r="W450" i="1"/>
  <c r="W458" i="1"/>
  <c r="W466" i="1"/>
  <c r="W474" i="1"/>
  <c r="W482" i="1"/>
  <c r="W490" i="1"/>
  <c r="W498" i="1"/>
  <c r="W506" i="1"/>
  <c r="W514" i="1"/>
  <c r="W522" i="1"/>
  <c r="W530" i="1"/>
  <c r="W538" i="1"/>
  <c r="W546" i="1"/>
  <c r="W554" i="1"/>
  <c r="W562" i="1"/>
  <c r="W570" i="1"/>
  <c r="W578" i="1"/>
  <c r="W586" i="1"/>
  <c r="W594" i="1"/>
  <c r="W602" i="1"/>
  <c r="W610" i="1"/>
  <c r="W618" i="1"/>
  <c r="W626" i="1"/>
  <c r="W634" i="1"/>
  <c r="W642" i="1"/>
  <c r="W650" i="1"/>
  <c r="W658" i="1"/>
  <c r="W666" i="1"/>
  <c r="W674" i="1"/>
  <c r="W682" i="1"/>
  <c r="W690" i="1"/>
  <c r="W942" i="1"/>
  <c r="W27" i="1"/>
  <c r="W35" i="1"/>
  <c r="W43" i="1"/>
  <c r="W51" i="1"/>
  <c r="W59" i="1"/>
  <c r="W67" i="1"/>
  <c r="W75" i="1"/>
  <c r="W83" i="1"/>
  <c r="W91" i="1"/>
  <c r="W99" i="1"/>
  <c r="W107" i="1"/>
  <c r="W115" i="1"/>
  <c r="W123" i="1"/>
  <c r="W131" i="1"/>
  <c r="W139" i="1"/>
  <c r="W147" i="1"/>
  <c r="W155" i="1"/>
  <c r="W163" i="1"/>
  <c r="W171" i="1"/>
  <c r="W179" i="1"/>
  <c r="W187" i="1"/>
  <c r="W195" i="1"/>
  <c r="W203" i="1"/>
  <c r="W211" i="1"/>
  <c r="W219" i="1"/>
  <c r="W227" i="1"/>
  <c r="W235" i="1"/>
  <c r="W243" i="1"/>
  <c r="W251" i="1"/>
  <c r="W259" i="1"/>
  <c r="W267" i="1"/>
  <c r="W275" i="1"/>
  <c r="W283" i="1"/>
  <c r="W291" i="1"/>
  <c r="W299" i="1"/>
  <c r="W307" i="1"/>
  <c r="W315" i="1"/>
  <c r="W323" i="1"/>
  <c r="W331" i="1"/>
  <c r="W339" i="1"/>
  <c r="W347" i="1"/>
  <c r="W355" i="1"/>
  <c r="W363" i="1"/>
  <c r="W371" i="1"/>
  <c r="W379" i="1"/>
  <c r="W387" i="1"/>
  <c r="W395" i="1"/>
  <c r="W403" i="1"/>
  <c r="W411" i="1"/>
  <c r="W419" i="1"/>
  <c r="W427" i="1"/>
  <c r="W435" i="1"/>
  <c r="W443" i="1"/>
  <c r="W451" i="1"/>
  <c r="W459" i="1"/>
  <c r="W467" i="1"/>
  <c r="W475" i="1"/>
  <c r="W483" i="1"/>
  <c r="W491" i="1"/>
  <c r="W499" i="1"/>
  <c r="W507" i="1"/>
  <c r="W515" i="1"/>
  <c r="W523" i="1"/>
  <c r="W20" i="1"/>
  <c r="W28" i="1"/>
  <c r="W36" i="1"/>
  <c r="W44" i="1"/>
  <c r="W52" i="1"/>
  <c r="W60" i="1"/>
  <c r="W68" i="1"/>
  <c r="W76" i="1"/>
  <c r="W84" i="1"/>
  <c r="W92" i="1"/>
  <c r="W100" i="1"/>
  <c r="W108" i="1"/>
  <c r="W116" i="1"/>
  <c r="W124" i="1"/>
  <c r="W132" i="1"/>
  <c r="W140" i="1"/>
  <c r="W148" i="1"/>
  <c r="W156" i="1"/>
  <c r="W164" i="1"/>
  <c r="W172" i="1"/>
  <c r="W180" i="1"/>
  <c r="W188" i="1"/>
  <c r="W196" i="1"/>
  <c r="W204" i="1"/>
  <c r="W212" i="1"/>
  <c r="W220" i="1"/>
  <c r="W228" i="1"/>
  <c r="W236" i="1"/>
  <c r="W244" i="1"/>
  <c r="W252" i="1"/>
  <c r="W260" i="1"/>
  <c r="W268" i="1"/>
  <c r="W276" i="1"/>
  <c r="W284" i="1"/>
  <c r="W292" i="1"/>
  <c r="W300" i="1"/>
  <c r="W308" i="1"/>
  <c r="W316" i="1"/>
  <c r="W324" i="1"/>
  <c r="W332" i="1"/>
  <c r="W340" i="1"/>
  <c r="W348" i="1"/>
  <c r="W356" i="1"/>
  <c r="W364" i="1"/>
  <c r="W372" i="1"/>
  <c r="W380" i="1"/>
  <c r="W388" i="1"/>
  <c r="W396" i="1"/>
  <c r="W404" i="1"/>
  <c r="W412" i="1"/>
  <c r="W420" i="1"/>
  <c r="W428" i="1"/>
  <c r="W436" i="1"/>
  <c r="W444" i="1"/>
  <c r="W452" i="1"/>
  <c r="W460" i="1"/>
  <c r="W468" i="1"/>
  <c r="W476" i="1"/>
  <c r="W484" i="1"/>
  <c r="W492" i="1"/>
  <c r="W500" i="1"/>
  <c r="W508" i="1"/>
  <c r="W516" i="1"/>
  <c r="W524" i="1"/>
  <c r="W21" i="1"/>
  <c r="W29" i="1"/>
  <c r="W37" i="1"/>
  <c r="W45" i="1"/>
  <c r="W53" i="1"/>
  <c r="W61" i="1"/>
  <c r="W69" i="1"/>
  <c r="W77" i="1"/>
  <c r="W85" i="1"/>
  <c r="W93" i="1"/>
  <c r="W101" i="1"/>
  <c r="W109" i="1"/>
  <c r="W117" i="1"/>
  <c r="W125" i="1"/>
  <c r="W133" i="1"/>
  <c r="W141" i="1"/>
  <c r="W149" i="1"/>
  <c r="W157" i="1"/>
  <c r="W165" i="1"/>
  <c r="W173" i="1"/>
  <c r="W181" i="1"/>
  <c r="W189" i="1"/>
  <c r="W197" i="1"/>
  <c r="W205" i="1"/>
  <c r="W213" i="1"/>
  <c r="W221" i="1"/>
  <c r="W229" i="1"/>
  <c r="W237" i="1"/>
  <c r="W245" i="1"/>
  <c r="W253" i="1"/>
  <c r="W261" i="1"/>
  <c r="W269" i="1"/>
  <c r="W277" i="1"/>
  <c r="W285" i="1"/>
  <c r="W293" i="1"/>
  <c r="W301" i="1"/>
  <c r="W309" i="1"/>
  <c r="W317" i="1"/>
  <c r="W325" i="1"/>
  <c r="W333" i="1"/>
  <c r="W341" i="1"/>
  <c r="W349" i="1"/>
  <c r="W357" i="1"/>
  <c r="W365" i="1"/>
  <c r="W373" i="1"/>
  <c r="W381" i="1"/>
  <c r="W389" i="1"/>
  <c r="W397" i="1"/>
  <c r="W405" i="1"/>
  <c r="W413" i="1"/>
  <c r="W421" i="1"/>
  <c r="W429" i="1"/>
  <c r="W437" i="1"/>
  <c r="W445" i="1"/>
  <c r="W453" i="1"/>
  <c r="W461" i="1"/>
  <c r="W469" i="1"/>
  <c r="W477" i="1"/>
  <c r="W485" i="1"/>
  <c r="W493" i="1"/>
  <c r="W501" i="1"/>
  <c r="W509" i="1"/>
  <c r="W517" i="1"/>
  <c r="W525" i="1"/>
  <c r="W22" i="1"/>
  <c r="W30" i="1"/>
  <c r="W38" i="1"/>
  <c r="W46" i="1"/>
  <c r="W54" i="1"/>
  <c r="W62" i="1"/>
  <c r="W70" i="1"/>
  <c r="W78" i="1"/>
  <c r="W86" i="1"/>
  <c r="W94" i="1"/>
  <c r="W102" i="1"/>
  <c r="W110" i="1"/>
  <c r="W118" i="1"/>
  <c r="W126" i="1"/>
  <c r="W134" i="1"/>
  <c r="W142" i="1"/>
  <c r="W150" i="1"/>
  <c r="W158" i="1"/>
  <c r="W166" i="1"/>
  <c r="W174" i="1"/>
  <c r="W182" i="1"/>
  <c r="W190" i="1"/>
  <c r="W198" i="1"/>
  <c r="W206" i="1"/>
  <c r="W214" i="1"/>
  <c r="W222" i="1"/>
  <c r="W230" i="1"/>
  <c r="W238" i="1"/>
  <c r="W246" i="1"/>
  <c r="W254" i="1"/>
  <c r="W262" i="1"/>
  <c r="W270" i="1"/>
  <c r="W278" i="1"/>
  <c r="W286" i="1"/>
  <c r="W294" i="1"/>
  <c r="W302" i="1"/>
  <c r="W310" i="1"/>
  <c r="W318" i="1"/>
  <c r="W326" i="1"/>
  <c r="W334" i="1"/>
  <c r="W342" i="1"/>
  <c r="W350" i="1"/>
  <c r="W358" i="1"/>
  <c r="W366" i="1"/>
  <c r="W374" i="1"/>
  <c r="W382" i="1"/>
  <c r="W390" i="1"/>
  <c r="W398" i="1"/>
  <c r="W406" i="1"/>
  <c r="W414" i="1"/>
  <c r="W422" i="1"/>
  <c r="W430" i="1"/>
  <c r="W438" i="1"/>
  <c r="W446" i="1"/>
  <c r="W454" i="1"/>
  <c r="W462" i="1"/>
  <c r="W470" i="1"/>
  <c r="W478" i="1"/>
  <c r="W486" i="1"/>
  <c r="W494" i="1"/>
  <c r="W502" i="1"/>
  <c r="W510" i="1"/>
  <c r="W518" i="1"/>
  <c r="W526" i="1"/>
  <c r="W534" i="1"/>
  <c r="W542" i="1"/>
  <c r="W550" i="1"/>
  <c r="W558" i="1"/>
  <c r="W566" i="1"/>
  <c r="W574" i="1"/>
  <c r="W582" i="1"/>
  <c r="W590" i="1"/>
  <c r="W598" i="1"/>
  <c r="W606" i="1"/>
  <c r="W614" i="1"/>
  <c r="W622" i="1"/>
  <c r="W630" i="1"/>
  <c r="W638" i="1"/>
  <c r="W646" i="1"/>
  <c r="W654" i="1"/>
  <c r="W662" i="1"/>
  <c r="W670" i="1"/>
  <c r="W678" i="1"/>
  <c r="W23" i="1"/>
  <c r="W41" i="1"/>
  <c r="W64" i="1"/>
  <c r="W87" i="1"/>
  <c r="W105" i="1"/>
  <c r="W128" i="1"/>
  <c r="W151" i="1"/>
  <c r="W169" i="1"/>
  <c r="W192" i="1"/>
  <c r="W215" i="1"/>
  <c r="W233" i="1"/>
  <c r="W256" i="1"/>
  <c r="W279" i="1"/>
  <c r="W297" i="1"/>
  <c r="W320" i="1"/>
  <c r="W343" i="1"/>
  <c r="W361" i="1"/>
  <c r="W384" i="1"/>
  <c r="W407" i="1"/>
  <c r="W425" i="1"/>
  <c r="W448" i="1"/>
  <c r="W471" i="1"/>
  <c r="W489" i="1"/>
  <c r="W512" i="1"/>
  <c r="W531" i="1"/>
  <c r="W541" i="1"/>
  <c r="W552" i="1"/>
  <c r="W563" i="1"/>
  <c r="W573" i="1"/>
  <c r="W584" i="1"/>
  <c r="W595" i="1"/>
  <c r="W605" i="1"/>
  <c r="W616" i="1"/>
  <c r="W627" i="1"/>
  <c r="W637" i="1"/>
  <c r="W648" i="1"/>
  <c r="W659" i="1"/>
  <c r="W669" i="1"/>
  <c r="W680" i="1"/>
  <c r="W689" i="1"/>
  <c r="W698" i="1"/>
  <c r="W706" i="1"/>
  <c r="W714" i="1"/>
  <c r="W722" i="1"/>
  <c r="W730" i="1"/>
  <c r="W738" i="1"/>
  <c r="W746" i="1"/>
  <c r="W754" i="1"/>
  <c r="W762" i="1"/>
  <c r="W770" i="1"/>
  <c r="W778" i="1"/>
  <c r="W786" i="1"/>
  <c r="W794" i="1"/>
  <c r="W802" i="1"/>
  <c r="W810" i="1"/>
  <c r="W818" i="1"/>
  <c r="W826" i="1"/>
  <c r="W834" i="1"/>
  <c r="W842" i="1"/>
  <c r="W850" i="1"/>
  <c r="W858" i="1"/>
  <c r="W866" i="1"/>
  <c r="W874" i="1"/>
  <c r="W882" i="1"/>
  <c r="W890" i="1"/>
  <c r="W898" i="1"/>
  <c r="W906" i="1"/>
  <c r="W914" i="1"/>
  <c r="W922" i="1"/>
  <c r="W930" i="1"/>
  <c r="W938" i="1"/>
  <c r="W15" i="1"/>
  <c r="W24" i="1"/>
  <c r="W47" i="1"/>
  <c r="W65" i="1"/>
  <c r="W88" i="1"/>
  <c r="W111" i="1"/>
  <c r="W129" i="1"/>
  <c r="W152" i="1"/>
  <c r="W175" i="1"/>
  <c r="W193" i="1"/>
  <c r="W216" i="1"/>
  <c r="W239" i="1"/>
  <c r="W257" i="1"/>
  <c r="W280" i="1"/>
  <c r="W303" i="1"/>
  <c r="W321" i="1"/>
  <c r="W344" i="1"/>
  <c r="W367" i="1"/>
  <c r="W385" i="1"/>
  <c r="W408" i="1"/>
  <c r="W431" i="1"/>
  <c r="W449" i="1"/>
  <c r="W472" i="1"/>
  <c r="W495" i="1"/>
  <c r="W513" i="1"/>
  <c r="W532" i="1"/>
  <c r="W543" i="1"/>
  <c r="W553" i="1"/>
  <c r="W564" i="1"/>
  <c r="W575" i="1"/>
  <c r="W585" i="1"/>
  <c r="W596" i="1"/>
  <c r="W607" i="1"/>
  <c r="W617" i="1"/>
  <c r="W628" i="1"/>
  <c r="W639" i="1"/>
  <c r="W649" i="1"/>
  <c r="W660" i="1"/>
  <c r="W671" i="1"/>
  <c r="W681" i="1"/>
  <c r="W691" i="1"/>
  <c r="W699" i="1"/>
  <c r="W707" i="1"/>
  <c r="W715" i="1"/>
  <c r="W723" i="1"/>
  <c r="W731" i="1"/>
  <c r="W739" i="1"/>
  <c r="W747" i="1"/>
  <c r="W755" i="1"/>
  <c r="W763" i="1"/>
  <c r="W771" i="1"/>
  <c r="W779" i="1"/>
  <c r="W787" i="1"/>
  <c r="W795" i="1"/>
  <c r="W803" i="1"/>
  <c r="W811" i="1"/>
  <c r="W819" i="1"/>
  <c r="W827" i="1"/>
  <c r="W835" i="1"/>
  <c r="W843" i="1"/>
  <c r="W851" i="1"/>
  <c r="W859" i="1"/>
  <c r="W867" i="1"/>
  <c r="W875" i="1"/>
  <c r="W883" i="1"/>
  <c r="W891" i="1"/>
  <c r="W899" i="1"/>
  <c r="W907" i="1"/>
  <c r="W915" i="1"/>
  <c r="W923" i="1"/>
  <c r="W931" i="1"/>
  <c r="W939" i="1"/>
  <c r="W16" i="1"/>
  <c r="W25" i="1"/>
  <c r="W48" i="1"/>
  <c r="W71" i="1"/>
  <c r="W89" i="1"/>
  <c r="W112" i="1"/>
  <c r="W135" i="1"/>
  <c r="W153" i="1"/>
  <c r="W176" i="1"/>
  <c r="W199" i="1"/>
  <c r="W217" i="1"/>
  <c r="W240" i="1"/>
  <c r="W263" i="1"/>
  <c r="W281" i="1"/>
  <c r="W304" i="1"/>
  <c r="W327" i="1"/>
  <c r="W345" i="1"/>
  <c r="W368" i="1"/>
  <c r="W391" i="1"/>
  <c r="W409" i="1"/>
  <c r="W432" i="1"/>
  <c r="W455" i="1"/>
  <c r="W473" i="1"/>
  <c r="W496" i="1"/>
  <c r="W519" i="1"/>
  <c r="W533" i="1"/>
  <c r="W544" i="1"/>
  <c r="W555" i="1"/>
  <c r="W565" i="1"/>
  <c r="W576" i="1"/>
  <c r="W587" i="1"/>
  <c r="W597" i="1"/>
  <c r="W608" i="1"/>
  <c r="W619" i="1"/>
  <c r="W629" i="1"/>
  <c r="W640" i="1"/>
  <c r="W651" i="1"/>
  <c r="W661" i="1"/>
  <c r="W672" i="1"/>
  <c r="W683" i="1"/>
  <c r="W692" i="1"/>
  <c r="W700" i="1"/>
  <c r="W708" i="1"/>
  <c r="W716" i="1"/>
  <c r="W724" i="1"/>
  <c r="W732" i="1"/>
  <c r="W740" i="1"/>
  <c r="W748" i="1"/>
  <c r="W756" i="1"/>
  <c r="W764" i="1"/>
  <c r="W772" i="1"/>
  <c r="W780" i="1"/>
  <c r="W788" i="1"/>
  <c r="W796" i="1"/>
  <c r="W804" i="1"/>
  <c r="W812" i="1"/>
  <c r="W820" i="1"/>
  <c r="W828" i="1"/>
  <c r="W836" i="1"/>
  <c r="W844" i="1"/>
  <c r="W852" i="1"/>
  <c r="W860" i="1"/>
  <c r="W868" i="1"/>
  <c r="W876" i="1"/>
  <c r="W884" i="1"/>
  <c r="W892" i="1"/>
  <c r="W900" i="1"/>
  <c r="W908" i="1"/>
  <c r="W916" i="1"/>
  <c r="W924" i="1"/>
  <c r="W932" i="1"/>
  <c r="W940" i="1"/>
  <c r="W17" i="1"/>
  <c r="W104" i="1"/>
  <c r="W31" i="1"/>
  <c r="W49" i="1"/>
  <c r="W72" i="1"/>
  <c r="W95" i="1"/>
  <c r="W113" i="1"/>
  <c r="W136" i="1"/>
  <c r="W159" i="1"/>
  <c r="W177" i="1"/>
  <c r="W200" i="1"/>
  <c r="W223" i="1"/>
  <c r="W241" i="1"/>
  <c r="W264" i="1"/>
  <c r="W287" i="1"/>
  <c r="W305" i="1"/>
  <c r="W328" i="1"/>
  <c r="W351" i="1"/>
  <c r="W369" i="1"/>
  <c r="W392" i="1"/>
  <c r="W415" i="1"/>
  <c r="W433" i="1"/>
  <c r="W456" i="1"/>
  <c r="W479" i="1"/>
  <c r="W497" i="1"/>
  <c r="W520" i="1"/>
  <c r="W535" i="1"/>
  <c r="W545" i="1"/>
  <c r="W556" i="1"/>
  <c r="W567" i="1"/>
  <c r="W577" i="1"/>
  <c r="W588" i="1"/>
  <c r="W599" i="1"/>
  <c r="W609" i="1"/>
  <c r="W620" i="1"/>
  <c r="W631" i="1"/>
  <c r="W641" i="1"/>
  <c r="W652" i="1"/>
  <c r="W663" i="1"/>
  <c r="W673" i="1"/>
  <c r="W684" i="1"/>
  <c r="W693" i="1"/>
  <c r="W701" i="1"/>
  <c r="W709" i="1"/>
  <c r="W717" i="1"/>
  <c r="W725" i="1"/>
  <c r="W733" i="1"/>
  <c r="W741" i="1"/>
  <c r="W749" i="1"/>
  <c r="W757" i="1"/>
  <c r="W765" i="1"/>
  <c r="W773" i="1"/>
  <c r="W781" i="1"/>
  <c r="W789" i="1"/>
  <c r="W797" i="1"/>
  <c r="W805" i="1"/>
  <c r="W813" i="1"/>
  <c r="W821" i="1"/>
  <c r="W829" i="1"/>
  <c r="W837" i="1"/>
  <c r="W845" i="1"/>
  <c r="W853" i="1"/>
  <c r="W861" i="1"/>
  <c r="W869" i="1"/>
  <c r="W877" i="1"/>
  <c r="W885" i="1"/>
  <c r="W893" i="1"/>
  <c r="W901" i="1"/>
  <c r="W909" i="1"/>
  <c r="W917" i="1"/>
  <c r="W925" i="1"/>
  <c r="W933" i="1"/>
  <c r="W941" i="1"/>
  <c r="W18" i="1"/>
  <c r="W32" i="1"/>
  <c r="W55" i="1"/>
  <c r="W73" i="1"/>
  <c r="W96" i="1"/>
  <c r="W119" i="1"/>
  <c r="W137" i="1"/>
  <c r="W160" i="1"/>
  <c r="W183" i="1"/>
  <c r="W201" i="1"/>
  <c r="W224" i="1"/>
  <c r="W247" i="1"/>
  <c r="W265" i="1"/>
  <c r="W288" i="1"/>
  <c r="W311" i="1"/>
  <c r="W329" i="1"/>
  <c r="W352" i="1"/>
  <c r="W375" i="1"/>
  <c r="W393" i="1"/>
  <c r="W416" i="1"/>
  <c r="W439" i="1"/>
  <c r="W457" i="1"/>
  <c r="W480" i="1"/>
  <c r="W503" i="1"/>
  <c r="W521" i="1"/>
  <c r="W536" i="1"/>
  <c r="W547" i="1"/>
  <c r="W557" i="1"/>
  <c r="W568" i="1"/>
  <c r="W579" i="1"/>
  <c r="W589" i="1"/>
  <c r="W600" i="1"/>
  <c r="W611" i="1"/>
  <c r="W621" i="1"/>
  <c r="W632" i="1"/>
  <c r="W643" i="1"/>
  <c r="W653" i="1"/>
  <c r="W664" i="1"/>
  <c r="W675" i="1"/>
  <c r="W685" i="1"/>
  <c r="W694" i="1"/>
  <c r="W702" i="1"/>
  <c r="W710" i="1"/>
  <c r="W718" i="1"/>
  <c r="W726" i="1"/>
  <c r="W734" i="1"/>
  <c r="W742" i="1"/>
  <c r="W750" i="1"/>
  <c r="W758" i="1"/>
  <c r="W766" i="1"/>
  <c r="W774" i="1"/>
  <c r="W782" i="1"/>
  <c r="W790" i="1"/>
  <c r="W798" i="1"/>
  <c r="W806" i="1"/>
  <c r="W814" i="1"/>
  <c r="W822" i="1"/>
  <c r="W830" i="1"/>
  <c r="W838" i="1"/>
  <c r="W846" i="1"/>
  <c r="W854" i="1"/>
  <c r="W862" i="1"/>
  <c r="W870" i="1"/>
  <c r="W878" i="1"/>
  <c r="W886" i="1"/>
  <c r="W894" i="1"/>
  <c r="W902" i="1"/>
  <c r="W910" i="1"/>
  <c r="W918" i="1"/>
  <c r="W926" i="1"/>
  <c r="W934" i="1"/>
  <c r="W11" i="1"/>
  <c r="W19" i="1"/>
  <c r="W33" i="1"/>
  <c r="W56" i="1"/>
  <c r="W79" i="1"/>
  <c r="W97" i="1"/>
  <c r="W120" i="1"/>
  <c r="W143" i="1"/>
  <c r="W161" i="1"/>
  <c r="W184" i="1"/>
  <c r="W207" i="1"/>
  <c r="W225" i="1"/>
  <c r="W248" i="1"/>
  <c r="W271" i="1"/>
  <c r="W289" i="1"/>
  <c r="W312" i="1"/>
  <c r="W335" i="1"/>
  <c r="W353" i="1"/>
  <c r="W376" i="1"/>
  <c r="W399" i="1"/>
  <c r="W417" i="1"/>
  <c r="W440" i="1"/>
  <c r="W463" i="1"/>
  <c r="W481" i="1"/>
  <c r="W504" i="1"/>
  <c r="W527" i="1"/>
  <c r="W537" i="1"/>
  <c r="W548" i="1"/>
  <c r="W559" i="1"/>
  <c r="W569" i="1"/>
  <c r="W580" i="1"/>
  <c r="W591" i="1"/>
  <c r="W601" i="1"/>
  <c r="W612" i="1"/>
  <c r="W623" i="1"/>
  <c r="W633" i="1"/>
  <c r="W644" i="1"/>
  <c r="W655" i="1"/>
  <c r="W665" i="1"/>
  <c r="W676" i="1"/>
  <c r="W686" i="1"/>
  <c r="W695" i="1"/>
  <c r="W703" i="1"/>
  <c r="W711" i="1"/>
  <c r="W719" i="1"/>
  <c r="W727" i="1"/>
  <c r="W735" i="1"/>
  <c r="W743" i="1"/>
  <c r="W751" i="1"/>
  <c r="W759" i="1"/>
  <c r="W767" i="1"/>
  <c r="W775" i="1"/>
  <c r="W783" i="1"/>
  <c r="W791" i="1"/>
  <c r="W799" i="1"/>
  <c r="W807" i="1"/>
  <c r="W815" i="1"/>
  <c r="W823" i="1"/>
  <c r="W831" i="1"/>
  <c r="W839" i="1"/>
  <c r="W847" i="1"/>
  <c r="W855" i="1"/>
  <c r="W863" i="1"/>
  <c r="W871" i="1"/>
  <c r="W879" i="1"/>
  <c r="W887" i="1"/>
  <c r="W895" i="1"/>
  <c r="W903" i="1"/>
  <c r="W911" i="1"/>
  <c r="W919" i="1"/>
  <c r="W927" i="1"/>
  <c r="W935" i="1"/>
  <c r="W12" i="1"/>
  <c r="W10" i="1"/>
  <c r="W39" i="1"/>
  <c r="W57" i="1"/>
  <c r="W80" i="1"/>
  <c r="W103" i="1"/>
  <c r="W121" i="1"/>
  <c r="W144" i="1"/>
  <c r="W167" i="1"/>
  <c r="W185" i="1"/>
  <c r="W208" i="1"/>
  <c r="W231" i="1"/>
  <c r="W249" i="1"/>
  <c r="W272" i="1"/>
  <c r="W295" i="1"/>
  <c r="W313" i="1"/>
  <c r="W336" i="1"/>
  <c r="W359" i="1"/>
  <c r="W377" i="1"/>
  <c r="W400" i="1"/>
  <c r="W423" i="1"/>
  <c r="W441" i="1"/>
  <c r="W464" i="1"/>
  <c r="W487" i="1"/>
  <c r="W505" i="1"/>
  <c r="W528" i="1"/>
  <c r="W539" i="1"/>
  <c r="W549" i="1"/>
  <c r="W560" i="1"/>
  <c r="W571" i="1"/>
  <c r="W581" i="1"/>
  <c r="W592" i="1"/>
  <c r="W603" i="1"/>
  <c r="W613" i="1"/>
  <c r="W624" i="1"/>
  <c r="W635" i="1"/>
  <c r="W645" i="1"/>
  <c r="W656" i="1"/>
  <c r="W667" i="1"/>
  <c r="W677" i="1"/>
  <c r="W687" i="1"/>
  <c r="W696" i="1"/>
  <c r="W704" i="1"/>
  <c r="W712" i="1"/>
  <c r="W720" i="1"/>
  <c r="W728" i="1"/>
  <c r="W736" i="1"/>
  <c r="W744" i="1"/>
  <c r="W752" i="1"/>
  <c r="W760" i="1"/>
  <c r="W768" i="1"/>
  <c r="W776" i="1"/>
  <c r="W784" i="1"/>
  <c r="W792" i="1"/>
  <c r="W800" i="1"/>
  <c r="W808" i="1"/>
  <c r="W816" i="1"/>
  <c r="W824" i="1"/>
  <c r="W832" i="1"/>
  <c r="W840" i="1"/>
  <c r="W848" i="1"/>
  <c r="W856" i="1"/>
  <c r="W864" i="1"/>
  <c r="W872" i="1"/>
  <c r="W880" i="1"/>
  <c r="W888" i="1"/>
  <c r="W896" i="1"/>
  <c r="W904" i="1"/>
  <c r="W912" i="1"/>
  <c r="W920" i="1"/>
  <c r="W928" i="1"/>
  <c r="W936" i="1"/>
  <c r="W13" i="1"/>
  <c r="W40" i="1"/>
  <c r="W63" i="1"/>
  <c r="W81" i="1"/>
  <c r="W127" i="1"/>
  <c r="W145" i="1"/>
  <c r="W168" i="1"/>
  <c r="W191" i="1"/>
  <c r="W209" i="1"/>
  <c r="W232" i="1"/>
  <c r="W255" i="1"/>
  <c r="W273" i="1"/>
  <c r="W296" i="1"/>
  <c r="W319" i="1"/>
  <c r="W809" i="1"/>
  <c r="W679" i="1"/>
  <c r="W593" i="1"/>
  <c r="W857" i="1"/>
  <c r="W729" i="1"/>
  <c r="W447" i="1"/>
  <c r="W913" i="1"/>
  <c r="W849" i="1"/>
  <c r="W785" i="1"/>
  <c r="W721" i="1"/>
  <c r="W647" i="1"/>
  <c r="W561" i="1"/>
  <c r="W424" i="1"/>
  <c r="W873" i="1"/>
  <c r="W905" i="1"/>
  <c r="W841" i="1"/>
  <c r="W777" i="1"/>
  <c r="W713" i="1"/>
  <c r="W636" i="1"/>
  <c r="W551" i="1"/>
  <c r="W401" i="1"/>
  <c r="W897" i="1"/>
  <c r="W833" i="1"/>
  <c r="W769" i="1"/>
  <c r="W705" i="1"/>
  <c r="W625" i="1"/>
  <c r="W540" i="1"/>
  <c r="W383" i="1"/>
  <c r="W889" i="1"/>
  <c r="W825" i="1"/>
  <c r="W761" i="1"/>
  <c r="W697" i="1"/>
  <c r="W615" i="1"/>
  <c r="W529" i="1"/>
  <c r="W360" i="1"/>
  <c r="W745" i="1"/>
  <c r="W14" i="1"/>
  <c r="W881" i="1"/>
  <c r="W817" i="1"/>
  <c r="W753" i="1"/>
  <c r="W688" i="1"/>
  <c r="W604" i="1"/>
  <c r="W511" i="1"/>
  <c r="W337" i="1"/>
  <c r="V106" i="1" l="1"/>
  <c r="U106" i="1" s="1"/>
  <c r="V107" i="1"/>
  <c r="U107" i="1" s="1"/>
  <c r="V189" i="1"/>
  <c r="U189" i="1" s="1"/>
  <c r="V168" i="1"/>
  <c r="U168" i="1" s="1"/>
  <c r="AO32" i="1"/>
  <c r="AN32" i="1" s="1"/>
  <c r="V9" i="1"/>
  <c r="U9" i="1" s="1"/>
  <c r="V12" i="1"/>
  <c r="U12" i="1" s="1"/>
  <c r="AO54" i="1"/>
  <c r="AN54" i="1" s="1"/>
  <c r="AO108" i="1"/>
  <c r="AN108" i="1" s="1"/>
  <c r="AO27" i="1"/>
  <c r="AN27" i="1" s="1"/>
  <c r="V191" i="1"/>
  <c r="U191" i="1" s="1"/>
  <c r="V232" i="1"/>
  <c r="U232" i="1" s="1"/>
  <c r="V159" i="1"/>
  <c r="U159" i="1" s="1"/>
  <c r="V200" i="1"/>
  <c r="U200" i="1" s="1"/>
  <c r="AO86" i="1"/>
  <c r="AN86" i="1" s="1"/>
  <c r="V290" i="1"/>
  <c r="U290" i="1" s="1"/>
  <c r="V250" i="1"/>
  <c r="U250" i="1" s="1"/>
  <c r="V193" i="1"/>
  <c r="U193" i="1" s="1"/>
  <c r="V292" i="1"/>
  <c r="U292" i="1" s="1"/>
  <c r="V218" i="1"/>
  <c r="U218" i="1" s="1"/>
  <c r="V186" i="1"/>
  <c r="U186" i="1" s="1"/>
  <c r="AO14" i="1"/>
  <c r="AN14" i="1" s="1"/>
  <c r="AO9" i="1"/>
  <c r="AN9" i="1" s="1"/>
  <c r="AO68" i="1"/>
  <c r="AN68" i="1" s="1"/>
  <c r="V223" i="1"/>
  <c r="U223" i="1" s="1"/>
  <c r="AO85" i="1"/>
  <c r="AN85" i="1" s="1"/>
  <c r="AO19" i="1"/>
  <c r="AN19" i="1" s="1"/>
  <c r="AO64" i="1"/>
  <c r="AN64" i="1" s="1"/>
  <c r="AO22" i="1"/>
  <c r="AN22" i="1" s="1"/>
  <c r="V228" i="1"/>
  <c r="U228" i="1" s="1"/>
  <c r="V196" i="1"/>
  <c r="U196" i="1" s="1"/>
  <c r="V164" i="1"/>
  <c r="U164" i="1" s="1"/>
  <c r="V296" i="1"/>
  <c r="U296" i="1" s="1"/>
  <c r="V293" i="1"/>
  <c r="U293" i="1" s="1"/>
  <c r="V251" i="1"/>
  <c r="U251" i="1" s="1"/>
  <c r="V219" i="1"/>
  <c r="U219" i="1" s="1"/>
  <c r="V187" i="1"/>
  <c r="U187" i="1" s="1"/>
  <c r="V127" i="1"/>
  <c r="U127" i="1" s="1"/>
  <c r="AO82" i="1"/>
  <c r="AN82" i="1" s="1"/>
  <c r="AO50" i="1"/>
  <c r="AN50" i="1" s="1"/>
  <c r="V246" i="1"/>
  <c r="U246" i="1" s="1"/>
  <c r="V214" i="1"/>
  <c r="U214" i="1" s="1"/>
  <c r="V182" i="1"/>
  <c r="U182" i="1" s="1"/>
  <c r="AO45" i="1"/>
  <c r="AN45" i="1" s="1"/>
  <c r="V157" i="1"/>
  <c r="U157" i="1" s="1"/>
  <c r="AO29" i="1"/>
  <c r="AN29" i="1" s="1"/>
  <c r="AO104" i="1"/>
  <c r="AN104" i="1" s="1"/>
  <c r="AO60" i="1"/>
  <c r="AN60" i="1" s="1"/>
  <c r="V256" i="1"/>
  <c r="U256" i="1" s="1"/>
  <c r="V224" i="1"/>
  <c r="U224" i="1" s="1"/>
  <c r="V192" i="1"/>
  <c r="U192" i="1" s="1"/>
  <c r="V160" i="1"/>
  <c r="U160" i="1" s="1"/>
  <c r="V297" i="1"/>
  <c r="U297" i="1" s="1"/>
  <c r="V285" i="1"/>
  <c r="U285" i="1" s="1"/>
  <c r="V247" i="1"/>
  <c r="U247" i="1" s="1"/>
  <c r="V215" i="1"/>
  <c r="U215" i="1" s="1"/>
  <c r="V183" i="1"/>
  <c r="U183" i="1" s="1"/>
  <c r="V123" i="1"/>
  <c r="U123" i="1" s="1"/>
  <c r="AO78" i="1"/>
  <c r="AN78" i="1" s="1"/>
  <c r="AO46" i="1"/>
  <c r="AN46" i="1" s="1"/>
  <c r="V242" i="1"/>
  <c r="U242" i="1" s="1"/>
  <c r="V210" i="1"/>
  <c r="U210" i="1" s="1"/>
  <c r="V178" i="1"/>
  <c r="U178" i="1" s="1"/>
  <c r="AO37" i="1"/>
  <c r="AN37" i="1" s="1"/>
  <c r="V137" i="1"/>
  <c r="U137" i="1" s="1"/>
  <c r="AO21" i="1"/>
  <c r="AN21" i="1" s="1"/>
  <c r="AO100" i="1"/>
  <c r="AN100" i="1" s="1"/>
  <c r="AO52" i="1"/>
  <c r="AN52" i="1" s="1"/>
  <c r="V252" i="1"/>
  <c r="U252" i="1" s="1"/>
  <c r="V220" i="1"/>
  <c r="U220" i="1" s="1"/>
  <c r="V188" i="1"/>
  <c r="U188" i="1" s="1"/>
  <c r="V120" i="1"/>
  <c r="U120" i="1" s="1"/>
  <c r="V283" i="1"/>
  <c r="U283" i="1" s="1"/>
  <c r="V289" i="1"/>
  <c r="U289" i="1" s="1"/>
  <c r="V243" i="1"/>
  <c r="U243" i="1" s="1"/>
  <c r="V211" i="1"/>
  <c r="U211" i="1" s="1"/>
  <c r="V179" i="1"/>
  <c r="U179" i="1" s="1"/>
  <c r="V119" i="1"/>
  <c r="U119" i="1" s="1"/>
  <c r="AO74" i="1"/>
  <c r="AN74" i="1" s="1"/>
  <c r="AO42" i="1"/>
  <c r="AN42" i="1" s="1"/>
  <c r="V238" i="1"/>
  <c r="U238" i="1" s="1"/>
  <c r="V206" i="1"/>
  <c r="U206" i="1" s="1"/>
  <c r="V170" i="1"/>
  <c r="U170" i="1" s="1"/>
  <c r="AO33" i="1"/>
  <c r="AN33" i="1" s="1"/>
  <c r="AO24" i="1"/>
  <c r="AN24" i="1" s="1"/>
  <c r="AO18" i="1"/>
  <c r="AN18" i="1" s="1"/>
  <c r="AO84" i="1"/>
  <c r="AN84" i="1" s="1"/>
  <c r="AO48" i="1"/>
  <c r="AN48" i="1" s="1"/>
  <c r="V248" i="1"/>
  <c r="U248" i="1" s="1"/>
  <c r="V216" i="1"/>
  <c r="U216" i="1" s="1"/>
  <c r="V184" i="1"/>
  <c r="U184" i="1" s="1"/>
  <c r="V96" i="1"/>
  <c r="U96" i="1" s="1"/>
  <c r="V287" i="1"/>
  <c r="U287" i="1" s="1"/>
  <c r="V294" i="1"/>
  <c r="U294" i="1" s="1"/>
  <c r="V239" i="1"/>
  <c r="U239" i="1" s="1"/>
  <c r="V207" i="1"/>
  <c r="U207" i="1" s="1"/>
  <c r="V175" i="1"/>
  <c r="U175" i="1" s="1"/>
  <c r="V63" i="1"/>
  <c r="U63" i="1" s="1"/>
  <c r="AO70" i="1"/>
  <c r="AN70" i="1" s="1"/>
  <c r="AO38" i="1"/>
  <c r="AN38" i="1" s="1"/>
  <c r="V234" i="1"/>
  <c r="U234" i="1" s="1"/>
  <c r="V202" i="1"/>
  <c r="U202" i="1" s="1"/>
  <c r="V166" i="1"/>
  <c r="U166" i="1" s="1"/>
  <c r="V257" i="1"/>
  <c r="U257" i="1" s="1"/>
  <c r="AO10" i="1"/>
  <c r="AN10" i="1" s="1"/>
  <c r="V29" i="1"/>
  <c r="U29" i="1" s="1"/>
  <c r="AO17" i="1"/>
  <c r="AN17" i="1" s="1"/>
  <c r="AO20" i="1"/>
  <c r="AN20" i="1" s="1"/>
  <c r="AO80" i="1"/>
  <c r="AN80" i="1" s="1"/>
  <c r="AO44" i="1"/>
  <c r="AN44" i="1" s="1"/>
  <c r="V244" i="1"/>
  <c r="U244" i="1" s="1"/>
  <c r="V212" i="1"/>
  <c r="U212" i="1" s="1"/>
  <c r="V180" i="1"/>
  <c r="U180" i="1" s="1"/>
  <c r="V32" i="1"/>
  <c r="U32" i="1" s="1"/>
  <c r="V291" i="1"/>
  <c r="U291" i="1" s="1"/>
  <c r="V295" i="1"/>
  <c r="U295" i="1" s="1"/>
  <c r="V235" i="1"/>
  <c r="U235" i="1" s="1"/>
  <c r="V203" i="1"/>
  <c r="U203" i="1" s="1"/>
  <c r="V171" i="1"/>
  <c r="U171" i="1" s="1"/>
  <c r="AO106" i="1"/>
  <c r="AN106" i="1" s="1"/>
  <c r="AO66" i="1"/>
  <c r="AN66" i="1" s="1"/>
  <c r="AO34" i="1"/>
  <c r="AN34" i="1" s="1"/>
  <c r="V230" i="1"/>
  <c r="U230" i="1" s="1"/>
  <c r="V198" i="1"/>
  <c r="U198" i="1" s="1"/>
  <c r="V162" i="1"/>
  <c r="U162" i="1" s="1"/>
  <c r="V225" i="1"/>
  <c r="U225" i="1" s="1"/>
  <c r="AO23" i="1"/>
  <c r="AN23" i="1" s="1"/>
  <c r="AO15" i="1"/>
  <c r="AN15" i="1" s="1"/>
  <c r="AO40" i="1"/>
  <c r="AN40" i="1" s="1"/>
  <c r="V240" i="1"/>
  <c r="U240" i="1" s="1"/>
  <c r="V208" i="1"/>
  <c r="U208" i="1" s="1"/>
  <c r="V176" i="1"/>
  <c r="U176" i="1" s="1"/>
  <c r="V28" i="1"/>
  <c r="U28" i="1" s="1"/>
  <c r="V284" i="1"/>
  <c r="U284" i="1" s="1"/>
  <c r="AO16" i="1"/>
  <c r="AN16" i="1" s="1"/>
  <c r="V231" i="1"/>
  <c r="U231" i="1" s="1"/>
  <c r="V199" i="1"/>
  <c r="U199" i="1" s="1"/>
  <c r="V167" i="1"/>
  <c r="U167" i="1" s="1"/>
  <c r="AO102" i="1"/>
  <c r="AN102" i="1" s="1"/>
  <c r="AO62" i="1"/>
  <c r="AN62" i="1" s="1"/>
  <c r="AO30" i="1"/>
  <c r="AN30" i="1" s="1"/>
  <c r="V226" i="1"/>
  <c r="U226" i="1" s="1"/>
  <c r="V194" i="1"/>
  <c r="U194" i="1" s="1"/>
  <c r="AO11" i="1"/>
  <c r="AN11" i="1" s="1"/>
  <c r="V221" i="1"/>
  <c r="U221" i="1" s="1"/>
  <c r="V174" i="1"/>
  <c r="U174" i="1" s="1"/>
  <c r="AO12" i="1"/>
  <c r="AN12" i="1" s="1"/>
  <c r="AO76" i="1"/>
  <c r="AN76" i="1" s="1"/>
  <c r="AO72" i="1"/>
  <c r="AN72" i="1" s="1"/>
  <c r="AO36" i="1"/>
  <c r="AN36" i="1" s="1"/>
  <c r="V236" i="1"/>
  <c r="U236" i="1" s="1"/>
  <c r="V204" i="1"/>
  <c r="U204" i="1" s="1"/>
  <c r="V172" i="1"/>
  <c r="U172" i="1" s="1"/>
  <c r="V286" i="1"/>
  <c r="U286" i="1" s="1"/>
  <c r="V288" i="1"/>
  <c r="U288" i="1" s="1"/>
  <c r="AO13" i="1"/>
  <c r="AN13" i="1" s="1"/>
  <c r="V227" i="1"/>
  <c r="U227" i="1" s="1"/>
  <c r="V195" i="1"/>
  <c r="U195" i="1" s="1"/>
  <c r="V163" i="1"/>
  <c r="U163" i="1" s="1"/>
  <c r="AO90" i="1"/>
  <c r="AN90" i="1" s="1"/>
  <c r="AO58" i="1"/>
  <c r="AN58" i="1" s="1"/>
  <c r="V254" i="1"/>
  <c r="U254" i="1" s="1"/>
  <c r="V222" i="1"/>
  <c r="U222" i="1" s="1"/>
  <c r="V190" i="1"/>
  <c r="U190" i="1" s="1"/>
  <c r="AO89" i="1"/>
  <c r="AN89" i="1" s="1"/>
  <c r="V393" i="1"/>
  <c r="U393" i="1" s="1"/>
  <c r="AO25" i="1"/>
  <c r="AN25" i="1" s="1"/>
  <c r="AO28" i="1"/>
  <c r="AN28" i="1" s="1"/>
  <c r="V62" i="1"/>
  <c r="U62" i="1" s="1"/>
  <c r="AO69" i="1"/>
  <c r="AN69" i="1" s="1"/>
  <c r="AO73" i="1"/>
  <c r="AN73" i="1" s="1"/>
  <c r="V241" i="1"/>
  <c r="U241" i="1" s="1"/>
  <c r="V209" i="1"/>
  <c r="U209" i="1" s="1"/>
  <c r="V173" i="1"/>
  <c r="U173" i="1" s="1"/>
  <c r="V255" i="1"/>
  <c r="U255" i="1" s="1"/>
  <c r="V21" i="1"/>
  <c r="U21" i="1" s="1"/>
  <c r="V17" i="1"/>
  <c r="U17" i="1" s="1"/>
  <c r="V23" i="1"/>
  <c r="U23" i="1" s="1"/>
  <c r="V61" i="1"/>
  <c r="U61" i="1" s="1"/>
  <c r="V93" i="1"/>
  <c r="U93" i="1" s="1"/>
  <c r="V125" i="1"/>
  <c r="U125" i="1" s="1"/>
  <c r="V245" i="1"/>
  <c r="U245" i="1" s="1"/>
  <c r="AO97" i="1"/>
  <c r="AN97" i="1" s="1"/>
  <c r="AO141" i="1"/>
  <c r="AN141" i="1" s="1"/>
  <c r="AO173" i="1"/>
  <c r="AN173" i="1" s="1"/>
  <c r="AO205" i="1"/>
  <c r="AN205" i="1" s="1"/>
  <c r="AO237" i="1"/>
  <c r="AN237" i="1" s="1"/>
  <c r="AO269" i="1"/>
  <c r="AN269" i="1" s="1"/>
  <c r="V30" i="1"/>
  <c r="U30" i="1" s="1"/>
  <c r="V74" i="1"/>
  <c r="U74" i="1" s="1"/>
  <c r="V110" i="1"/>
  <c r="U110" i="1" s="1"/>
  <c r="V142" i="1"/>
  <c r="U142" i="1" s="1"/>
  <c r="V274" i="1"/>
  <c r="U274" i="1" s="1"/>
  <c r="AO118" i="1"/>
  <c r="AN118" i="1" s="1"/>
  <c r="AO150" i="1"/>
  <c r="AN150" i="1" s="1"/>
  <c r="AO182" i="1"/>
  <c r="AN182" i="1" s="1"/>
  <c r="AO214" i="1"/>
  <c r="AN214" i="1" s="1"/>
  <c r="AO246" i="1"/>
  <c r="AN246" i="1" s="1"/>
  <c r="AO279" i="1"/>
  <c r="AN279" i="1" s="1"/>
  <c r="V67" i="1"/>
  <c r="U67" i="1" s="1"/>
  <c r="V99" i="1"/>
  <c r="U99" i="1" s="1"/>
  <c r="V147" i="1"/>
  <c r="U147" i="1" s="1"/>
  <c r="AO280" i="1"/>
  <c r="AN280" i="1" s="1"/>
  <c r="AO163" i="1"/>
  <c r="AN163" i="1" s="1"/>
  <c r="AO195" i="1"/>
  <c r="AN195" i="1" s="1"/>
  <c r="AO227" i="1"/>
  <c r="AN227" i="1" s="1"/>
  <c r="AO259" i="1"/>
  <c r="AN259" i="1" s="1"/>
  <c r="AO135" i="1"/>
  <c r="AN135" i="1" s="1"/>
  <c r="V48" i="1"/>
  <c r="U48" i="1" s="1"/>
  <c r="V80" i="1"/>
  <c r="U80" i="1" s="1"/>
  <c r="V116" i="1"/>
  <c r="U116" i="1" s="1"/>
  <c r="V152" i="1"/>
  <c r="U152" i="1" s="1"/>
  <c r="AO107" i="1"/>
  <c r="AN107" i="1" s="1"/>
  <c r="AO128" i="1"/>
  <c r="AN128" i="1" s="1"/>
  <c r="AO160" i="1"/>
  <c r="AN160" i="1" s="1"/>
  <c r="AO192" i="1"/>
  <c r="AN192" i="1" s="1"/>
  <c r="V344" i="1"/>
  <c r="U344" i="1" s="1"/>
  <c r="V600" i="1"/>
  <c r="U600" i="1" s="1"/>
  <c r="V856" i="1"/>
  <c r="U856" i="1" s="1"/>
  <c r="V50" i="1"/>
  <c r="U50" i="1" s="1"/>
  <c r="AO65" i="1"/>
  <c r="AN65" i="1" s="1"/>
  <c r="AO61" i="1"/>
  <c r="AN61" i="1" s="1"/>
  <c r="V237" i="1"/>
  <c r="U237" i="1" s="1"/>
  <c r="V205" i="1"/>
  <c r="U205" i="1" s="1"/>
  <c r="V169" i="1"/>
  <c r="U169" i="1" s="1"/>
  <c r="AO88" i="1"/>
  <c r="AN88" i="1" s="1"/>
  <c r="V27" i="1"/>
  <c r="U27" i="1" s="1"/>
  <c r="AO55" i="1"/>
  <c r="AN55" i="1" s="1"/>
  <c r="AO95" i="1"/>
  <c r="AN95" i="1" s="1"/>
  <c r="V25" i="1"/>
  <c r="U25" i="1" s="1"/>
  <c r="V65" i="1"/>
  <c r="U65" i="1" s="1"/>
  <c r="V97" i="1"/>
  <c r="U97" i="1" s="1"/>
  <c r="V129" i="1"/>
  <c r="U129" i="1" s="1"/>
  <c r="V261" i="1"/>
  <c r="U261" i="1" s="1"/>
  <c r="AO113" i="1"/>
  <c r="AN113" i="1" s="1"/>
  <c r="AO145" i="1"/>
  <c r="AN145" i="1" s="1"/>
  <c r="AO177" i="1"/>
  <c r="AN177" i="1" s="1"/>
  <c r="AO209" i="1"/>
  <c r="AN209" i="1" s="1"/>
  <c r="AO241" i="1"/>
  <c r="AN241" i="1" s="1"/>
  <c r="AO273" i="1"/>
  <c r="AN273" i="1" s="1"/>
  <c r="V34" i="1"/>
  <c r="U34" i="1" s="1"/>
  <c r="V78" i="1"/>
  <c r="U78" i="1" s="1"/>
  <c r="V114" i="1"/>
  <c r="U114" i="1" s="1"/>
  <c r="V146" i="1"/>
  <c r="U146" i="1" s="1"/>
  <c r="AO278" i="1"/>
  <c r="AN278" i="1" s="1"/>
  <c r="AO122" i="1"/>
  <c r="AN122" i="1" s="1"/>
  <c r="AO154" i="1"/>
  <c r="AN154" i="1" s="1"/>
  <c r="AO186" i="1"/>
  <c r="AN186" i="1" s="1"/>
  <c r="AO218" i="1"/>
  <c r="AN218" i="1" s="1"/>
  <c r="AO250" i="1"/>
  <c r="AN250" i="1" s="1"/>
  <c r="V35" i="1"/>
  <c r="U35" i="1" s="1"/>
  <c r="V71" i="1"/>
  <c r="U71" i="1" s="1"/>
  <c r="V103" i="1"/>
  <c r="U103" i="1" s="1"/>
  <c r="V151" i="1"/>
  <c r="U151" i="1" s="1"/>
  <c r="AO99" i="1"/>
  <c r="AN99" i="1" s="1"/>
  <c r="AO167" i="1"/>
  <c r="AN167" i="1" s="1"/>
  <c r="AO199" i="1"/>
  <c r="AN199" i="1" s="1"/>
  <c r="AO231" i="1"/>
  <c r="AN231" i="1" s="1"/>
  <c r="AO263" i="1"/>
  <c r="AN263" i="1" s="1"/>
  <c r="AO139" i="1"/>
  <c r="AN139" i="1" s="1"/>
  <c r="V52" i="1"/>
  <c r="U52" i="1" s="1"/>
  <c r="V84" i="1"/>
  <c r="U84" i="1" s="1"/>
  <c r="V124" i="1"/>
  <c r="U124" i="1" s="1"/>
  <c r="V156" i="1"/>
  <c r="U156" i="1" s="1"/>
  <c r="V10" i="1"/>
  <c r="U10" i="1" s="1"/>
  <c r="AO132" i="1"/>
  <c r="AN132" i="1" s="1"/>
  <c r="AO164" i="1"/>
  <c r="AN164" i="1" s="1"/>
  <c r="AO196" i="1"/>
  <c r="AN196" i="1" s="1"/>
  <c r="V352" i="1"/>
  <c r="U352" i="1" s="1"/>
  <c r="V608" i="1"/>
  <c r="U608" i="1" s="1"/>
  <c r="V864" i="1"/>
  <c r="U864" i="1" s="1"/>
  <c r="V38" i="1"/>
  <c r="U38" i="1" s="1"/>
  <c r="AO57" i="1"/>
  <c r="AN57" i="1" s="1"/>
  <c r="AO53" i="1"/>
  <c r="AN53" i="1" s="1"/>
  <c r="V233" i="1"/>
  <c r="U233" i="1" s="1"/>
  <c r="V201" i="1"/>
  <c r="U201" i="1" s="1"/>
  <c r="V165" i="1"/>
  <c r="U165" i="1" s="1"/>
  <c r="AO56" i="1"/>
  <c r="AN56" i="1" s="1"/>
  <c r="AO47" i="1"/>
  <c r="AN47" i="1" s="1"/>
  <c r="AO87" i="1"/>
  <c r="AN87" i="1" s="1"/>
  <c r="V13" i="1"/>
  <c r="U13" i="1" s="1"/>
  <c r="V37" i="1"/>
  <c r="U37" i="1" s="1"/>
  <c r="V69" i="1"/>
  <c r="U69" i="1" s="1"/>
  <c r="V101" i="1"/>
  <c r="U101" i="1" s="1"/>
  <c r="V133" i="1"/>
  <c r="U133" i="1" s="1"/>
  <c r="V265" i="1"/>
  <c r="U265" i="1" s="1"/>
  <c r="AO117" i="1"/>
  <c r="AN117" i="1" s="1"/>
  <c r="AO149" i="1"/>
  <c r="AN149" i="1" s="1"/>
  <c r="AO181" i="1"/>
  <c r="AN181" i="1" s="1"/>
  <c r="AO213" i="1"/>
  <c r="AN213" i="1" s="1"/>
  <c r="AO245" i="1"/>
  <c r="AN245" i="1" s="1"/>
  <c r="AO277" i="1"/>
  <c r="AN277" i="1" s="1"/>
  <c r="V42" i="1"/>
  <c r="U42" i="1" s="1"/>
  <c r="V82" i="1"/>
  <c r="U82" i="1" s="1"/>
  <c r="V118" i="1"/>
  <c r="U118" i="1" s="1"/>
  <c r="V150" i="1"/>
  <c r="U150" i="1" s="1"/>
  <c r="V19" i="1"/>
  <c r="U19" i="1" s="1"/>
  <c r="AO126" i="1"/>
  <c r="AN126" i="1" s="1"/>
  <c r="AO158" i="1"/>
  <c r="AN158" i="1" s="1"/>
  <c r="AO190" i="1"/>
  <c r="AN190" i="1" s="1"/>
  <c r="AO222" i="1"/>
  <c r="AN222" i="1" s="1"/>
  <c r="AO254" i="1"/>
  <c r="AN254" i="1" s="1"/>
  <c r="V39" i="1"/>
  <c r="U39" i="1" s="1"/>
  <c r="V75" i="1"/>
  <c r="U75" i="1" s="1"/>
  <c r="V111" i="1"/>
  <c r="U111" i="1" s="1"/>
  <c r="V155" i="1"/>
  <c r="U155" i="1" s="1"/>
  <c r="AO115" i="1"/>
  <c r="AN115" i="1" s="1"/>
  <c r="AO171" i="1"/>
  <c r="AN171" i="1" s="1"/>
  <c r="AO203" i="1"/>
  <c r="AN203" i="1" s="1"/>
  <c r="AO235" i="1"/>
  <c r="AN235" i="1" s="1"/>
  <c r="AO267" i="1"/>
  <c r="AN267" i="1" s="1"/>
  <c r="AO151" i="1"/>
  <c r="AN151" i="1" s="1"/>
  <c r="V56" i="1"/>
  <c r="U56" i="1" s="1"/>
  <c r="V88" i="1"/>
  <c r="U88" i="1" s="1"/>
  <c r="V128" i="1"/>
  <c r="U128" i="1" s="1"/>
  <c r="V260" i="1"/>
  <c r="U260" i="1" s="1"/>
  <c r="AO92" i="1"/>
  <c r="AN92" i="1" s="1"/>
  <c r="AO136" i="1"/>
  <c r="AN136" i="1" s="1"/>
  <c r="AO168" i="1"/>
  <c r="AN168" i="1" s="1"/>
  <c r="AO216" i="1"/>
  <c r="AN216" i="1" s="1"/>
  <c r="V408" i="1"/>
  <c r="U408" i="1" s="1"/>
  <c r="V664" i="1"/>
  <c r="U664" i="1" s="1"/>
  <c r="V920" i="1"/>
  <c r="U920" i="1" s="1"/>
  <c r="AO49" i="1"/>
  <c r="AN49" i="1" s="1"/>
  <c r="AO41" i="1"/>
  <c r="AN41" i="1" s="1"/>
  <c r="V229" i="1"/>
  <c r="U229" i="1" s="1"/>
  <c r="V197" i="1"/>
  <c r="U197" i="1" s="1"/>
  <c r="V161" i="1"/>
  <c r="U161" i="1" s="1"/>
  <c r="AO63" i="1"/>
  <c r="AN63" i="1" s="1"/>
  <c r="AO79" i="1"/>
  <c r="AN79" i="1" s="1"/>
  <c r="AO31" i="1"/>
  <c r="AN31" i="1" s="1"/>
  <c r="AO39" i="1"/>
  <c r="AN39" i="1" s="1"/>
  <c r="V41" i="1"/>
  <c r="U41" i="1" s="1"/>
  <c r="V73" i="1"/>
  <c r="U73" i="1" s="1"/>
  <c r="V105" i="1"/>
  <c r="U105" i="1" s="1"/>
  <c r="V141" i="1"/>
  <c r="U141" i="1" s="1"/>
  <c r="V269" i="1"/>
  <c r="U269" i="1" s="1"/>
  <c r="AO121" i="1"/>
  <c r="AN121" i="1" s="1"/>
  <c r="AO153" i="1"/>
  <c r="AN153" i="1" s="1"/>
  <c r="AO185" i="1"/>
  <c r="AN185" i="1" s="1"/>
  <c r="AO217" i="1"/>
  <c r="AN217" i="1" s="1"/>
  <c r="AO249" i="1"/>
  <c r="AN249" i="1" s="1"/>
  <c r="AO123" i="1"/>
  <c r="AN123" i="1" s="1"/>
  <c r="V46" i="1"/>
  <c r="U46" i="1" s="1"/>
  <c r="V86" i="1"/>
  <c r="U86" i="1" s="1"/>
  <c r="V122" i="1"/>
  <c r="U122" i="1" s="1"/>
  <c r="V154" i="1"/>
  <c r="U154" i="1" s="1"/>
  <c r="AO26" i="1"/>
  <c r="AN26" i="1" s="1"/>
  <c r="AO130" i="1"/>
  <c r="AN130" i="1" s="1"/>
  <c r="AO162" i="1"/>
  <c r="AN162" i="1" s="1"/>
  <c r="AO194" i="1"/>
  <c r="AN194" i="1" s="1"/>
  <c r="AO226" i="1"/>
  <c r="AN226" i="1" s="1"/>
  <c r="AO258" i="1"/>
  <c r="AN258" i="1" s="1"/>
  <c r="V43" i="1"/>
  <c r="U43" i="1" s="1"/>
  <c r="V79" i="1"/>
  <c r="U79" i="1" s="1"/>
  <c r="V115" i="1"/>
  <c r="U115" i="1" s="1"/>
  <c r="V259" i="1"/>
  <c r="U259" i="1" s="1"/>
  <c r="AO131" i="1"/>
  <c r="AN131" i="1" s="1"/>
  <c r="AO175" i="1"/>
  <c r="AN175" i="1" s="1"/>
  <c r="AO207" i="1"/>
  <c r="AN207" i="1" s="1"/>
  <c r="AO239" i="1"/>
  <c r="AN239" i="1" s="1"/>
  <c r="AO271" i="1"/>
  <c r="AN271" i="1" s="1"/>
  <c r="V15" i="1"/>
  <c r="U15" i="1" s="1"/>
  <c r="V60" i="1"/>
  <c r="U60" i="1" s="1"/>
  <c r="V92" i="1"/>
  <c r="U92" i="1" s="1"/>
  <c r="V132" i="1"/>
  <c r="U132" i="1" s="1"/>
  <c r="V264" i="1"/>
  <c r="U264" i="1" s="1"/>
  <c r="AO96" i="1"/>
  <c r="AN96" i="1" s="1"/>
  <c r="AO140" i="1"/>
  <c r="AN140" i="1" s="1"/>
  <c r="AO172" i="1"/>
  <c r="AN172" i="1" s="1"/>
  <c r="AO220" i="1"/>
  <c r="AN220" i="1" s="1"/>
  <c r="V416" i="1"/>
  <c r="U416" i="1" s="1"/>
  <c r="V672" i="1"/>
  <c r="U672" i="1" s="1"/>
  <c r="V928" i="1"/>
  <c r="U928" i="1" s="1"/>
  <c r="V16" i="1"/>
  <c r="U16" i="1" s="1"/>
  <c r="AO59" i="1"/>
  <c r="AN59" i="1" s="1"/>
  <c r="V18" i="1"/>
  <c r="U18" i="1" s="1"/>
  <c r="AO71" i="1"/>
  <c r="AN71" i="1" s="1"/>
  <c r="V45" i="1"/>
  <c r="U45" i="1" s="1"/>
  <c r="V77" i="1"/>
  <c r="U77" i="1" s="1"/>
  <c r="V109" i="1"/>
  <c r="U109" i="1" s="1"/>
  <c r="V145" i="1"/>
  <c r="U145" i="1" s="1"/>
  <c r="V273" i="1"/>
  <c r="U273" i="1" s="1"/>
  <c r="AO125" i="1"/>
  <c r="AN125" i="1" s="1"/>
  <c r="AO157" i="1"/>
  <c r="AN157" i="1" s="1"/>
  <c r="AO189" i="1"/>
  <c r="AN189" i="1" s="1"/>
  <c r="AO221" i="1"/>
  <c r="AN221" i="1" s="1"/>
  <c r="AO253" i="1"/>
  <c r="AN253" i="1" s="1"/>
  <c r="V11" i="1"/>
  <c r="U11" i="1" s="1"/>
  <c r="V54" i="1"/>
  <c r="U54" i="1" s="1"/>
  <c r="V90" i="1"/>
  <c r="U90" i="1" s="1"/>
  <c r="V126" i="1"/>
  <c r="U126" i="1" s="1"/>
  <c r="V258" i="1"/>
  <c r="U258" i="1" s="1"/>
  <c r="AO94" i="1"/>
  <c r="AN94" i="1" s="1"/>
  <c r="AO134" i="1"/>
  <c r="AN134" i="1" s="1"/>
  <c r="AO166" i="1"/>
  <c r="AN166" i="1" s="1"/>
  <c r="AO198" i="1"/>
  <c r="AN198" i="1" s="1"/>
  <c r="AO230" i="1"/>
  <c r="AN230" i="1" s="1"/>
  <c r="AO262" i="1"/>
  <c r="AN262" i="1" s="1"/>
  <c r="V47" i="1"/>
  <c r="U47" i="1" s="1"/>
  <c r="V83" i="1"/>
  <c r="U83" i="1" s="1"/>
  <c r="V131" i="1"/>
  <c r="U131" i="1" s="1"/>
  <c r="V263" i="1"/>
  <c r="U263" i="1" s="1"/>
  <c r="AO143" i="1"/>
  <c r="AN143" i="1" s="1"/>
  <c r="AO179" i="1"/>
  <c r="AN179" i="1" s="1"/>
  <c r="AO211" i="1"/>
  <c r="AN211" i="1" s="1"/>
  <c r="AO243" i="1"/>
  <c r="AN243" i="1" s="1"/>
  <c r="AO275" i="1"/>
  <c r="AN275" i="1" s="1"/>
  <c r="V22" i="1"/>
  <c r="U22" i="1" s="1"/>
  <c r="V64" i="1"/>
  <c r="U64" i="1" s="1"/>
  <c r="V100" i="1"/>
  <c r="U100" i="1" s="1"/>
  <c r="V136" i="1"/>
  <c r="U136" i="1" s="1"/>
  <c r="V268" i="1"/>
  <c r="U268" i="1" s="1"/>
  <c r="AO112" i="1"/>
  <c r="AN112" i="1" s="1"/>
  <c r="AO144" i="1"/>
  <c r="AN144" i="1" s="1"/>
  <c r="AO176" i="1"/>
  <c r="AN176" i="1" s="1"/>
  <c r="AO248" i="1"/>
  <c r="AN248" i="1" s="1"/>
  <c r="V472" i="1"/>
  <c r="U472" i="1" s="1"/>
  <c r="V728" i="1"/>
  <c r="U728" i="1" s="1"/>
  <c r="V329" i="1"/>
  <c r="U329" i="1" s="1"/>
  <c r="AO43" i="1"/>
  <c r="AN43" i="1" s="1"/>
  <c r="AO51" i="1"/>
  <c r="AN51" i="1" s="1"/>
  <c r="AO35" i="1"/>
  <c r="AN35" i="1" s="1"/>
  <c r="AO111" i="1"/>
  <c r="AN111" i="1" s="1"/>
  <c r="V49" i="1"/>
  <c r="U49" i="1" s="1"/>
  <c r="V81" i="1"/>
  <c r="U81" i="1" s="1"/>
  <c r="V113" i="1"/>
  <c r="U113" i="1" s="1"/>
  <c r="V149" i="1"/>
  <c r="U149" i="1" s="1"/>
  <c r="V277" i="1"/>
  <c r="U277" i="1" s="1"/>
  <c r="AO129" i="1"/>
  <c r="AN129" i="1" s="1"/>
  <c r="AO161" i="1"/>
  <c r="AN161" i="1" s="1"/>
  <c r="AO193" i="1"/>
  <c r="AN193" i="1" s="1"/>
  <c r="AO225" i="1"/>
  <c r="AN225" i="1" s="1"/>
  <c r="AO257" i="1"/>
  <c r="AN257" i="1" s="1"/>
  <c r="AO109" i="1"/>
  <c r="AN109" i="1" s="1"/>
  <c r="V58" i="1"/>
  <c r="U58" i="1" s="1"/>
  <c r="V94" i="1"/>
  <c r="U94" i="1" s="1"/>
  <c r="V130" i="1"/>
  <c r="U130" i="1" s="1"/>
  <c r="V262" i="1"/>
  <c r="U262" i="1" s="1"/>
  <c r="AO98" i="1"/>
  <c r="AN98" i="1" s="1"/>
  <c r="AO138" i="1"/>
  <c r="AN138" i="1" s="1"/>
  <c r="AO170" i="1"/>
  <c r="AN170" i="1" s="1"/>
  <c r="AO202" i="1"/>
  <c r="AN202" i="1" s="1"/>
  <c r="AO234" i="1"/>
  <c r="AN234" i="1" s="1"/>
  <c r="AO266" i="1"/>
  <c r="AN266" i="1" s="1"/>
  <c r="V51" i="1"/>
  <c r="U51" i="1" s="1"/>
  <c r="V87" i="1"/>
  <c r="U87" i="1" s="1"/>
  <c r="V135" i="1"/>
  <c r="U135" i="1" s="1"/>
  <c r="V267" i="1"/>
  <c r="U267" i="1" s="1"/>
  <c r="AO147" i="1"/>
  <c r="AN147" i="1" s="1"/>
  <c r="AO183" i="1"/>
  <c r="AN183" i="1" s="1"/>
  <c r="AO215" i="1"/>
  <c r="AN215" i="1" s="1"/>
  <c r="AO247" i="1"/>
  <c r="AN247" i="1" s="1"/>
  <c r="AO281" i="1"/>
  <c r="AN281" i="1" s="1"/>
  <c r="V36" i="1"/>
  <c r="U36" i="1" s="1"/>
  <c r="V68" i="1"/>
  <c r="U68" i="1" s="1"/>
  <c r="V104" i="1"/>
  <c r="U104" i="1" s="1"/>
  <c r="V140" i="1"/>
  <c r="U140" i="1" s="1"/>
  <c r="V272" i="1"/>
  <c r="U272" i="1" s="1"/>
  <c r="AO116" i="1"/>
  <c r="AN116" i="1" s="1"/>
  <c r="AO148" i="1"/>
  <c r="AN148" i="1" s="1"/>
  <c r="AO180" i="1"/>
  <c r="AN180" i="1" s="1"/>
  <c r="AO252" i="1"/>
  <c r="AN252" i="1" s="1"/>
  <c r="V480" i="1"/>
  <c r="U480" i="1" s="1"/>
  <c r="V736" i="1"/>
  <c r="U736" i="1" s="1"/>
  <c r="V337" i="1"/>
  <c r="U337" i="1" s="1"/>
  <c r="AO81" i="1"/>
  <c r="AN81" i="1" s="1"/>
  <c r="AO105" i="1"/>
  <c r="AN105" i="1" s="1"/>
  <c r="V253" i="1"/>
  <c r="U253" i="1" s="1"/>
  <c r="V217" i="1"/>
  <c r="U217" i="1" s="1"/>
  <c r="V185" i="1"/>
  <c r="U185" i="1" s="1"/>
  <c r="V33" i="1"/>
  <c r="U33" i="1" s="1"/>
  <c r="AO75" i="1"/>
  <c r="AN75" i="1" s="1"/>
  <c r="AO83" i="1"/>
  <c r="AN83" i="1" s="1"/>
  <c r="AO67" i="1"/>
  <c r="AN67" i="1" s="1"/>
  <c r="V14" i="1"/>
  <c r="U14" i="1" s="1"/>
  <c r="V53" i="1"/>
  <c r="U53" i="1" s="1"/>
  <c r="V85" i="1"/>
  <c r="U85" i="1" s="1"/>
  <c r="V117" i="1"/>
  <c r="U117" i="1" s="1"/>
  <c r="V153" i="1"/>
  <c r="U153" i="1" s="1"/>
  <c r="AO119" i="1"/>
  <c r="AN119" i="1" s="1"/>
  <c r="AO133" i="1"/>
  <c r="AN133" i="1" s="1"/>
  <c r="AO165" i="1"/>
  <c r="AN165" i="1" s="1"/>
  <c r="AO197" i="1"/>
  <c r="AN197" i="1" s="1"/>
  <c r="AO229" i="1"/>
  <c r="AN229" i="1" s="1"/>
  <c r="AO261" i="1"/>
  <c r="AN261" i="1" s="1"/>
  <c r="V24" i="1"/>
  <c r="U24" i="1" s="1"/>
  <c r="V66" i="1"/>
  <c r="U66" i="1" s="1"/>
  <c r="V98" i="1"/>
  <c r="U98" i="1" s="1"/>
  <c r="V134" i="1"/>
  <c r="U134" i="1" s="1"/>
  <c r="V266" i="1"/>
  <c r="U266" i="1" s="1"/>
  <c r="AO110" i="1"/>
  <c r="AN110" i="1" s="1"/>
  <c r="AO142" i="1"/>
  <c r="AN142" i="1" s="1"/>
  <c r="AO174" i="1"/>
  <c r="AN174" i="1" s="1"/>
  <c r="AO206" i="1"/>
  <c r="AN206" i="1" s="1"/>
  <c r="AO238" i="1"/>
  <c r="AN238" i="1" s="1"/>
  <c r="AO270" i="1"/>
  <c r="AN270" i="1" s="1"/>
  <c r="V55" i="1"/>
  <c r="U55" i="1" s="1"/>
  <c r="V91" i="1"/>
  <c r="U91" i="1" s="1"/>
  <c r="V139" i="1"/>
  <c r="U139" i="1" s="1"/>
  <c r="V271" i="1"/>
  <c r="U271" i="1" s="1"/>
  <c r="AO155" i="1"/>
  <c r="AN155" i="1" s="1"/>
  <c r="AO187" i="1"/>
  <c r="AN187" i="1" s="1"/>
  <c r="AO219" i="1"/>
  <c r="AN219" i="1" s="1"/>
  <c r="AO251" i="1"/>
  <c r="AN251" i="1" s="1"/>
  <c r="AO103" i="1"/>
  <c r="AN103" i="1" s="1"/>
  <c r="V40" i="1"/>
  <c r="U40" i="1" s="1"/>
  <c r="V72" i="1"/>
  <c r="U72" i="1" s="1"/>
  <c r="V108" i="1"/>
  <c r="U108" i="1" s="1"/>
  <c r="V144" i="1"/>
  <c r="U144" i="1" s="1"/>
  <c r="V276" i="1"/>
  <c r="U276" i="1" s="1"/>
  <c r="AO120" i="1"/>
  <c r="AN120" i="1" s="1"/>
  <c r="AO152" i="1"/>
  <c r="AN152" i="1" s="1"/>
  <c r="AO184" i="1"/>
  <c r="AN184" i="1" s="1"/>
  <c r="AO283" i="1"/>
  <c r="AN283" i="1" s="1"/>
  <c r="V536" i="1"/>
  <c r="U536" i="1" s="1"/>
  <c r="V792" i="1"/>
  <c r="U792" i="1" s="1"/>
  <c r="V158" i="1"/>
  <c r="U158" i="1" s="1"/>
  <c r="AO77" i="1"/>
  <c r="AN77" i="1" s="1"/>
  <c r="AO101" i="1"/>
  <c r="AN101" i="1" s="1"/>
  <c r="V249" i="1"/>
  <c r="U249" i="1" s="1"/>
  <c r="V213" i="1"/>
  <c r="U213" i="1" s="1"/>
  <c r="V177" i="1"/>
  <c r="U177" i="1" s="1"/>
  <c r="V943" i="1"/>
  <c r="U943" i="1" s="1"/>
  <c r="V879" i="1"/>
  <c r="U879" i="1" s="1"/>
  <c r="V815" i="1"/>
  <c r="U815" i="1" s="1"/>
  <c r="V751" i="1"/>
  <c r="U751" i="1" s="1"/>
  <c r="V687" i="1"/>
  <c r="U687" i="1" s="1"/>
  <c r="V623" i="1"/>
  <c r="U623" i="1" s="1"/>
  <c r="V559" i="1"/>
  <c r="U559" i="1" s="1"/>
  <c r="V495" i="1"/>
  <c r="U495" i="1" s="1"/>
  <c r="V431" i="1"/>
  <c r="U431" i="1" s="1"/>
  <c r="V367" i="1"/>
  <c r="U367" i="1" s="1"/>
  <c r="V303" i="1"/>
  <c r="U303" i="1" s="1"/>
  <c r="V902" i="1"/>
  <c r="U902" i="1" s="1"/>
  <c r="V838" i="1"/>
  <c r="U838" i="1" s="1"/>
  <c r="V774" i="1"/>
  <c r="U774" i="1" s="1"/>
  <c r="V710" i="1"/>
  <c r="U710" i="1" s="1"/>
  <c r="V646" i="1"/>
  <c r="U646" i="1" s="1"/>
  <c r="V582" i="1"/>
  <c r="U582" i="1" s="1"/>
  <c r="V518" i="1"/>
  <c r="U518" i="1" s="1"/>
  <c r="V454" i="1"/>
  <c r="U454" i="1" s="1"/>
  <c r="V390" i="1"/>
  <c r="U390" i="1" s="1"/>
  <c r="V326" i="1"/>
  <c r="U326" i="1" s="1"/>
  <c r="V917" i="1"/>
  <c r="U917" i="1" s="1"/>
  <c r="V853" i="1"/>
  <c r="U853" i="1" s="1"/>
  <c r="V789" i="1"/>
  <c r="U789" i="1" s="1"/>
  <c r="V725" i="1"/>
  <c r="U725" i="1" s="1"/>
  <c r="V661" i="1"/>
  <c r="U661" i="1" s="1"/>
  <c r="V597" i="1"/>
  <c r="U597" i="1" s="1"/>
  <c r="V533" i="1"/>
  <c r="U533" i="1" s="1"/>
  <c r="V469" i="1"/>
  <c r="U469" i="1" s="1"/>
  <c r="V405" i="1"/>
  <c r="U405" i="1" s="1"/>
  <c r="V341" i="1"/>
  <c r="U341" i="1" s="1"/>
  <c r="V940" i="1"/>
  <c r="U940" i="1" s="1"/>
  <c r="V876" i="1"/>
  <c r="U876" i="1" s="1"/>
  <c r="V812" i="1"/>
  <c r="U812" i="1" s="1"/>
  <c r="V748" i="1"/>
  <c r="U748" i="1" s="1"/>
  <c r="V684" i="1"/>
  <c r="U684" i="1" s="1"/>
  <c r="V620" i="1"/>
  <c r="U620" i="1" s="1"/>
  <c r="V556" i="1"/>
  <c r="U556" i="1" s="1"/>
  <c r="V492" i="1"/>
  <c r="U492" i="1" s="1"/>
  <c r="V428" i="1"/>
  <c r="U428" i="1" s="1"/>
  <c r="V364" i="1"/>
  <c r="U364" i="1" s="1"/>
  <c r="V300" i="1"/>
  <c r="U300" i="1" s="1"/>
  <c r="V891" i="1"/>
  <c r="U891" i="1" s="1"/>
  <c r="V827" i="1"/>
  <c r="U827" i="1" s="1"/>
  <c r="V763" i="1"/>
  <c r="U763" i="1" s="1"/>
  <c r="V699" i="1"/>
  <c r="U699" i="1" s="1"/>
  <c r="V635" i="1"/>
  <c r="U635" i="1" s="1"/>
  <c r="V571" i="1"/>
  <c r="U571" i="1" s="1"/>
  <c r="V507" i="1"/>
  <c r="U507" i="1" s="1"/>
  <c r="V443" i="1"/>
  <c r="U443" i="1" s="1"/>
  <c r="V379" i="1"/>
  <c r="U379" i="1" s="1"/>
  <c r="V315" i="1"/>
  <c r="U315" i="1" s="1"/>
  <c r="V914" i="1"/>
  <c r="U914" i="1" s="1"/>
  <c r="V850" i="1"/>
  <c r="U850" i="1" s="1"/>
  <c r="V786" i="1"/>
  <c r="U786" i="1" s="1"/>
  <c r="V722" i="1"/>
  <c r="U722" i="1" s="1"/>
  <c r="V658" i="1"/>
  <c r="U658" i="1" s="1"/>
  <c r="V594" i="1"/>
  <c r="U594" i="1" s="1"/>
  <c r="V530" i="1"/>
  <c r="U530" i="1" s="1"/>
  <c r="V466" i="1"/>
  <c r="U466" i="1" s="1"/>
  <c r="V402" i="1"/>
  <c r="U402" i="1" s="1"/>
  <c r="V338" i="1"/>
  <c r="U338" i="1" s="1"/>
  <c r="V929" i="1"/>
  <c r="U929" i="1" s="1"/>
  <c r="V865" i="1"/>
  <c r="U865" i="1" s="1"/>
  <c r="V801" i="1"/>
  <c r="U801" i="1" s="1"/>
  <c r="V737" i="1"/>
  <c r="U737" i="1" s="1"/>
  <c r="V673" i="1"/>
  <c r="U673" i="1" s="1"/>
  <c r="V609" i="1"/>
  <c r="U609" i="1" s="1"/>
  <c r="V545" i="1"/>
  <c r="U545" i="1" s="1"/>
  <c r="V481" i="1"/>
  <c r="U481" i="1" s="1"/>
  <c r="V417" i="1"/>
  <c r="U417" i="1" s="1"/>
  <c r="V353" i="1"/>
  <c r="U353" i="1" s="1"/>
  <c r="AO286" i="1"/>
  <c r="AN286" i="1" s="1"/>
  <c r="V880" i="1"/>
  <c r="U880" i="1" s="1"/>
  <c r="V816" i="1"/>
  <c r="U816" i="1" s="1"/>
  <c r="V752" i="1"/>
  <c r="U752" i="1" s="1"/>
  <c r="V688" i="1"/>
  <c r="U688" i="1" s="1"/>
  <c r="V624" i="1"/>
  <c r="U624" i="1" s="1"/>
  <c r="V560" i="1"/>
  <c r="U560" i="1" s="1"/>
  <c r="V496" i="1"/>
  <c r="U496" i="1" s="1"/>
  <c r="V432" i="1"/>
  <c r="U432" i="1" s="1"/>
  <c r="V368" i="1"/>
  <c r="U368" i="1" s="1"/>
  <c r="V304" i="1"/>
  <c r="U304" i="1" s="1"/>
  <c r="AO260" i="1"/>
  <c r="AN260" i="1" s="1"/>
  <c r="AO228" i="1"/>
  <c r="AN228" i="1" s="1"/>
  <c r="V935" i="1"/>
  <c r="U935" i="1" s="1"/>
  <c r="V871" i="1"/>
  <c r="U871" i="1" s="1"/>
  <c r="V807" i="1"/>
  <c r="U807" i="1" s="1"/>
  <c r="V743" i="1"/>
  <c r="U743" i="1" s="1"/>
  <c r="V679" i="1"/>
  <c r="U679" i="1" s="1"/>
  <c r="V615" i="1"/>
  <c r="U615" i="1" s="1"/>
  <c r="V551" i="1"/>
  <c r="U551" i="1" s="1"/>
  <c r="V487" i="1"/>
  <c r="U487" i="1" s="1"/>
  <c r="V423" i="1"/>
  <c r="U423" i="1" s="1"/>
  <c r="V359" i="1"/>
  <c r="U359" i="1" s="1"/>
  <c r="AO289" i="1"/>
  <c r="AN289" i="1" s="1"/>
  <c r="V894" i="1"/>
  <c r="U894" i="1" s="1"/>
  <c r="V830" i="1"/>
  <c r="U830" i="1" s="1"/>
  <c r="V766" i="1"/>
  <c r="U766" i="1" s="1"/>
  <c r="V702" i="1"/>
  <c r="U702" i="1" s="1"/>
  <c r="V638" i="1"/>
  <c r="U638" i="1" s="1"/>
  <c r="V574" i="1"/>
  <c r="U574" i="1" s="1"/>
  <c r="V510" i="1"/>
  <c r="U510" i="1" s="1"/>
  <c r="V446" i="1"/>
  <c r="U446" i="1" s="1"/>
  <c r="V382" i="1"/>
  <c r="U382" i="1" s="1"/>
  <c r="V318" i="1"/>
  <c r="U318" i="1" s="1"/>
  <c r="V909" i="1"/>
  <c r="U909" i="1" s="1"/>
  <c r="V845" i="1"/>
  <c r="U845" i="1" s="1"/>
  <c r="V781" i="1"/>
  <c r="U781" i="1" s="1"/>
  <c r="V717" i="1"/>
  <c r="U717" i="1" s="1"/>
  <c r="V653" i="1"/>
  <c r="U653" i="1" s="1"/>
  <c r="V589" i="1"/>
  <c r="U589" i="1" s="1"/>
  <c r="V525" i="1"/>
  <c r="U525" i="1" s="1"/>
  <c r="V461" i="1"/>
  <c r="U461" i="1" s="1"/>
  <c r="V397" i="1"/>
  <c r="U397" i="1" s="1"/>
  <c r="V333" i="1"/>
  <c r="U333" i="1" s="1"/>
  <c r="V932" i="1"/>
  <c r="U932" i="1" s="1"/>
  <c r="V868" i="1"/>
  <c r="U868" i="1" s="1"/>
  <c r="V804" i="1"/>
  <c r="U804" i="1" s="1"/>
  <c r="V740" i="1"/>
  <c r="U740" i="1" s="1"/>
  <c r="V676" i="1"/>
  <c r="U676" i="1" s="1"/>
  <c r="V612" i="1"/>
  <c r="U612" i="1" s="1"/>
  <c r="V548" i="1"/>
  <c r="U548" i="1" s="1"/>
  <c r="V484" i="1"/>
  <c r="U484" i="1" s="1"/>
  <c r="V420" i="1"/>
  <c r="U420" i="1" s="1"/>
  <c r="V356" i="1"/>
  <c r="U356" i="1" s="1"/>
  <c r="V280" i="1"/>
  <c r="U280" i="1" s="1"/>
  <c r="V883" i="1"/>
  <c r="U883" i="1" s="1"/>
  <c r="V819" i="1"/>
  <c r="U819" i="1" s="1"/>
  <c r="V755" i="1"/>
  <c r="U755" i="1" s="1"/>
  <c r="V691" i="1"/>
  <c r="U691" i="1" s="1"/>
  <c r="V627" i="1"/>
  <c r="U627" i="1" s="1"/>
  <c r="V563" i="1"/>
  <c r="U563" i="1" s="1"/>
  <c r="V499" i="1"/>
  <c r="U499" i="1" s="1"/>
  <c r="V435" i="1"/>
  <c r="U435" i="1" s="1"/>
  <c r="V371" i="1"/>
  <c r="U371" i="1" s="1"/>
  <c r="V307" i="1"/>
  <c r="U307" i="1" s="1"/>
  <c r="V906" i="1"/>
  <c r="U906" i="1" s="1"/>
  <c r="V842" i="1"/>
  <c r="U842" i="1" s="1"/>
  <c r="V778" i="1"/>
  <c r="U778" i="1" s="1"/>
  <c r="V714" i="1"/>
  <c r="U714" i="1" s="1"/>
  <c r="V650" i="1"/>
  <c r="U650" i="1" s="1"/>
  <c r="V586" i="1"/>
  <c r="U586" i="1" s="1"/>
  <c r="V522" i="1"/>
  <c r="U522" i="1" s="1"/>
  <c r="V458" i="1"/>
  <c r="U458" i="1" s="1"/>
  <c r="V394" i="1"/>
  <c r="U394" i="1" s="1"/>
  <c r="V330" i="1"/>
  <c r="U330" i="1" s="1"/>
  <c r="V921" i="1"/>
  <c r="U921" i="1" s="1"/>
  <c r="V857" i="1"/>
  <c r="U857" i="1" s="1"/>
  <c r="V793" i="1"/>
  <c r="U793" i="1" s="1"/>
  <c r="V729" i="1"/>
  <c r="U729" i="1" s="1"/>
  <c r="V665" i="1"/>
  <c r="U665" i="1" s="1"/>
  <c r="V601" i="1"/>
  <c r="U601" i="1" s="1"/>
  <c r="V537" i="1"/>
  <c r="U537" i="1" s="1"/>
  <c r="V473" i="1"/>
  <c r="U473" i="1" s="1"/>
  <c r="V409" i="1"/>
  <c r="U409" i="1" s="1"/>
  <c r="V345" i="1"/>
  <c r="U345" i="1" s="1"/>
  <c r="V936" i="1"/>
  <c r="U936" i="1" s="1"/>
  <c r="V872" i="1"/>
  <c r="U872" i="1" s="1"/>
  <c r="V808" i="1"/>
  <c r="U808" i="1" s="1"/>
  <c r="V744" i="1"/>
  <c r="U744" i="1" s="1"/>
  <c r="V680" i="1"/>
  <c r="U680" i="1" s="1"/>
  <c r="V616" i="1"/>
  <c r="U616" i="1" s="1"/>
  <c r="V552" i="1"/>
  <c r="U552" i="1" s="1"/>
  <c r="V488" i="1"/>
  <c r="U488" i="1" s="1"/>
  <c r="V424" i="1"/>
  <c r="U424" i="1" s="1"/>
  <c r="V360" i="1"/>
  <c r="U360" i="1" s="1"/>
  <c r="V282" i="1"/>
  <c r="U282" i="1" s="1"/>
  <c r="AO256" i="1"/>
  <c r="AN256" i="1" s="1"/>
  <c r="AO224" i="1"/>
  <c r="AN224" i="1" s="1"/>
  <c r="V927" i="1"/>
  <c r="U927" i="1" s="1"/>
  <c r="V863" i="1"/>
  <c r="U863" i="1" s="1"/>
  <c r="V799" i="1"/>
  <c r="U799" i="1" s="1"/>
  <c r="V735" i="1"/>
  <c r="U735" i="1" s="1"/>
  <c r="V671" i="1"/>
  <c r="U671" i="1" s="1"/>
  <c r="V607" i="1"/>
  <c r="U607" i="1" s="1"/>
  <c r="V543" i="1"/>
  <c r="U543" i="1" s="1"/>
  <c r="V479" i="1"/>
  <c r="U479" i="1" s="1"/>
  <c r="V415" i="1"/>
  <c r="U415" i="1" s="1"/>
  <c r="V351" i="1"/>
  <c r="U351" i="1" s="1"/>
  <c r="AO285" i="1"/>
  <c r="AN285" i="1" s="1"/>
  <c r="V886" i="1"/>
  <c r="U886" i="1" s="1"/>
  <c r="V822" i="1"/>
  <c r="U822" i="1" s="1"/>
  <c r="V758" i="1"/>
  <c r="U758" i="1" s="1"/>
  <c r="V694" i="1"/>
  <c r="U694" i="1" s="1"/>
  <c r="V630" i="1"/>
  <c r="U630" i="1" s="1"/>
  <c r="V566" i="1"/>
  <c r="U566" i="1" s="1"/>
  <c r="V502" i="1"/>
  <c r="U502" i="1" s="1"/>
  <c r="V438" i="1"/>
  <c r="U438" i="1" s="1"/>
  <c r="V374" i="1"/>
  <c r="U374" i="1" s="1"/>
  <c r="V310" i="1"/>
  <c r="U310" i="1" s="1"/>
  <c r="V901" i="1"/>
  <c r="U901" i="1" s="1"/>
  <c r="V837" i="1"/>
  <c r="U837" i="1" s="1"/>
  <c r="V773" i="1"/>
  <c r="U773" i="1" s="1"/>
  <c r="V709" i="1"/>
  <c r="U709" i="1" s="1"/>
  <c r="V645" i="1"/>
  <c r="U645" i="1" s="1"/>
  <c r="V581" i="1"/>
  <c r="U581" i="1" s="1"/>
  <c r="V517" i="1"/>
  <c r="U517" i="1" s="1"/>
  <c r="V453" i="1"/>
  <c r="U453" i="1" s="1"/>
  <c r="V389" i="1"/>
  <c r="U389" i="1" s="1"/>
  <c r="V325" i="1"/>
  <c r="U325" i="1" s="1"/>
  <c r="V924" i="1"/>
  <c r="U924" i="1" s="1"/>
  <c r="V860" i="1"/>
  <c r="U860" i="1" s="1"/>
  <c r="V796" i="1"/>
  <c r="U796" i="1" s="1"/>
  <c r="V732" i="1"/>
  <c r="U732" i="1" s="1"/>
  <c r="V668" i="1"/>
  <c r="U668" i="1" s="1"/>
  <c r="V604" i="1"/>
  <c r="U604" i="1" s="1"/>
  <c r="V540" i="1"/>
  <c r="U540" i="1" s="1"/>
  <c r="V476" i="1"/>
  <c r="U476" i="1" s="1"/>
  <c r="V412" i="1"/>
  <c r="U412" i="1" s="1"/>
  <c r="V348" i="1"/>
  <c r="U348" i="1" s="1"/>
  <c r="V939" i="1"/>
  <c r="U939" i="1" s="1"/>
  <c r="V875" i="1"/>
  <c r="U875" i="1" s="1"/>
  <c r="V811" i="1"/>
  <c r="U811" i="1" s="1"/>
  <c r="V747" i="1"/>
  <c r="U747" i="1" s="1"/>
  <c r="V683" i="1"/>
  <c r="U683" i="1" s="1"/>
  <c r="V619" i="1"/>
  <c r="U619" i="1" s="1"/>
  <c r="V555" i="1"/>
  <c r="U555" i="1" s="1"/>
  <c r="V491" i="1"/>
  <c r="U491" i="1" s="1"/>
  <c r="V427" i="1"/>
  <c r="U427" i="1" s="1"/>
  <c r="V363" i="1"/>
  <c r="U363" i="1" s="1"/>
  <c r="V299" i="1"/>
  <c r="U299" i="1" s="1"/>
  <c r="V898" i="1"/>
  <c r="U898" i="1" s="1"/>
  <c r="V834" i="1"/>
  <c r="U834" i="1" s="1"/>
  <c r="V770" i="1"/>
  <c r="U770" i="1" s="1"/>
  <c r="V706" i="1"/>
  <c r="U706" i="1" s="1"/>
  <c r="V642" i="1"/>
  <c r="U642" i="1" s="1"/>
  <c r="V578" i="1"/>
  <c r="U578" i="1" s="1"/>
  <c r="V514" i="1"/>
  <c r="U514" i="1" s="1"/>
  <c r="V450" i="1"/>
  <c r="U450" i="1" s="1"/>
  <c r="V386" i="1"/>
  <c r="U386" i="1" s="1"/>
  <c r="V322" i="1"/>
  <c r="U322" i="1" s="1"/>
  <c r="V913" i="1"/>
  <c r="U913" i="1" s="1"/>
  <c r="V849" i="1"/>
  <c r="U849" i="1" s="1"/>
  <c r="V785" i="1"/>
  <c r="U785" i="1" s="1"/>
  <c r="V721" i="1"/>
  <c r="U721" i="1" s="1"/>
  <c r="V657" i="1"/>
  <c r="U657" i="1" s="1"/>
  <c r="V593" i="1"/>
  <c r="U593" i="1" s="1"/>
  <c r="V529" i="1"/>
  <c r="U529" i="1" s="1"/>
  <c r="V465" i="1"/>
  <c r="U465" i="1" s="1"/>
  <c r="V919" i="1"/>
  <c r="U919" i="1" s="1"/>
  <c r="V855" i="1"/>
  <c r="U855" i="1" s="1"/>
  <c r="V791" i="1"/>
  <c r="U791" i="1" s="1"/>
  <c r="V727" i="1"/>
  <c r="U727" i="1" s="1"/>
  <c r="V663" i="1"/>
  <c r="U663" i="1" s="1"/>
  <c r="V599" i="1"/>
  <c r="U599" i="1" s="1"/>
  <c r="V535" i="1"/>
  <c r="U535" i="1" s="1"/>
  <c r="V471" i="1"/>
  <c r="U471" i="1" s="1"/>
  <c r="V407" i="1"/>
  <c r="U407" i="1" s="1"/>
  <c r="V343" i="1"/>
  <c r="U343" i="1" s="1"/>
  <c r="V942" i="1"/>
  <c r="U942" i="1" s="1"/>
  <c r="V878" i="1"/>
  <c r="U878" i="1" s="1"/>
  <c r="V814" i="1"/>
  <c r="U814" i="1" s="1"/>
  <c r="V750" i="1"/>
  <c r="U750" i="1" s="1"/>
  <c r="V686" i="1"/>
  <c r="U686" i="1" s="1"/>
  <c r="V622" i="1"/>
  <c r="U622" i="1" s="1"/>
  <c r="V558" i="1"/>
  <c r="U558" i="1" s="1"/>
  <c r="V494" i="1"/>
  <c r="U494" i="1" s="1"/>
  <c r="V430" i="1"/>
  <c r="U430" i="1" s="1"/>
  <c r="V366" i="1"/>
  <c r="U366" i="1" s="1"/>
  <c r="V302" i="1"/>
  <c r="U302" i="1" s="1"/>
  <c r="V893" i="1"/>
  <c r="U893" i="1" s="1"/>
  <c r="V829" i="1"/>
  <c r="U829" i="1" s="1"/>
  <c r="V765" i="1"/>
  <c r="U765" i="1" s="1"/>
  <c r="V701" i="1"/>
  <c r="U701" i="1" s="1"/>
  <c r="V637" i="1"/>
  <c r="U637" i="1" s="1"/>
  <c r="V573" i="1"/>
  <c r="U573" i="1" s="1"/>
  <c r="V509" i="1"/>
  <c r="U509" i="1" s="1"/>
  <c r="V445" i="1"/>
  <c r="U445" i="1" s="1"/>
  <c r="V381" i="1"/>
  <c r="U381" i="1" s="1"/>
  <c r="V317" i="1"/>
  <c r="U317" i="1" s="1"/>
  <c r="V916" i="1"/>
  <c r="U916" i="1" s="1"/>
  <c r="V852" i="1"/>
  <c r="U852" i="1" s="1"/>
  <c r="V788" i="1"/>
  <c r="U788" i="1" s="1"/>
  <c r="V724" i="1"/>
  <c r="U724" i="1" s="1"/>
  <c r="V660" i="1"/>
  <c r="U660" i="1" s="1"/>
  <c r="V596" i="1"/>
  <c r="U596" i="1" s="1"/>
  <c r="V532" i="1"/>
  <c r="U532" i="1" s="1"/>
  <c r="V468" i="1"/>
  <c r="U468" i="1" s="1"/>
  <c r="V404" i="1"/>
  <c r="U404" i="1" s="1"/>
  <c r="V340" i="1"/>
  <c r="U340" i="1" s="1"/>
  <c r="V931" i="1"/>
  <c r="U931" i="1" s="1"/>
  <c r="V867" i="1"/>
  <c r="U867" i="1" s="1"/>
  <c r="V803" i="1"/>
  <c r="U803" i="1" s="1"/>
  <c r="V739" i="1"/>
  <c r="U739" i="1" s="1"/>
  <c r="V675" i="1"/>
  <c r="U675" i="1" s="1"/>
  <c r="V611" i="1"/>
  <c r="U611" i="1" s="1"/>
  <c r="V547" i="1"/>
  <c r="U547" i="1" s="1"/>
  <c r="V483" i="1"/>
  <c r="U483" i="1" s="1"/>
  <c r="V419" i="1"/>
  <c r="U419" i="1" s="1"/>
  <c r="V355" i="1"/>
  <c r="U355" i="1" s="1"/>
  <c r="AO291" i="1"/>
  <c r="AN291" i="1" s="1"/>
  <c r="V890" i="1"/>
  <c r="U890" i="1" s="1"/>
  <c r="V826" i="1"/>
  <c r="U826" i="1" s="1"/>
  <c r="V762" i="1"/>
  <c r="U762" i="1" s="1"/>
  <c r="V698" i="1"/>
  <c r="U698" i="1" s="1"/>
  <c r="V634" i="1"/>
  <c r="U634" i="1" s="1"/>
  <c r="V570" i="1"/>
  <c r="U570" i="1" s="1"/>
  <c r="V506" i="1"/>
  <c r="U506" i="1" s="1"/>
  <c r="V442" i="1"/>
  <c r="U442" i="1" s="1"/>
  <c r="V378" i="1"/>
  <c r="U378" i="1" s="1"/>
  <c r="V314" i="1"/>
  <c r="U314" i="1" s="1"/>
  <c r="V905" i="1"/>
  <c r="U905" i="1" s="1"/>
  <c r="V841" i="1"/>
  <c r="U841" i="1" s="1"/>
  <c r="V777" i="1"/>
  <c r="U777" i="1" s="1"/>
  <c r="V713" i="1"/>
  <c r="U713" i="1" s="1"/>
  <c r="V649" i="1"/>
  <c r="U649" i="1" s="1"/>
  <c r="V585" i="1"/>
  <c r="U585" i="1" s="1"/>
  <c r="V521" i="1"/>
  <c r="U521" i="1" s="1"/>
  <c r="V457" i="1"/>
  <c r="U457" i="1" s="1"/>
  <c r="V911" i="1"/>
  <c r="U911" i="1" s="1"/>
  <c r="V847" i="1"/>
  <c r="U847" i="1" s="1"/>
  <c r="V783" i="1"/>
  <c r="U783" i="1" s="1"/>
  <c r="V719" i="1"/>
  <c r="U719" i="1" s="1"/>
  <c r="V655" i="1"/>
  <c r="U655" i="1" s="1"/>
  <c r="V591" i="1"/>
  <c r="U591" i="1" s="1"/>
  <c r="V527" i="1"/>
  <c r="U527" i="1" s="1"/>
  <c r="V463" i="1"/>
  <c r="U463" i="1" s="1"/>
  <c r="V399" i="1"/>
  <c r="U399" i="1" s="1"/>
  <c r="V335" i="1"/>
  <c r="U335" i="1" s="1"/>
  <c r="V934" i="1"/>
  <c r="U934" i="1" s="1"/>
  <c r="V870" i="1"/>
  <c r="U870" i="1" s="1"/>
  <c r="V806" i="1"/>
  <c r="U806" i="1" s="1"/>
  <c r="V742" i="1"/>
  <c r="U742" i="1" s="1"/>
  <c r="V678" i="1"/>
  <c r="U678" i="1" s="1"/>
  <c r="V614" i="1"/>
  <c r="U614" i="1" s="1"/>
  <c r="V550" i="1"/>
  <c r="U550" i="1" s="1"/>
  <c r="V486" i="1"/>
  <c r="U486" i="1" s="1"/>
  <c r="V422" i="1"/>
  <c r="U422" i="1" s="1"/>
  <c r="V358" i="1"/>
  <c r="U358" i="1" s="1"/>
  <c r="V281" i="1"/>
  <c r="U281" i="1" s="1"/>
  <c r="V885" i="1"/>
  <c r="U885" i="1" s="1"/>
  <c r="V821" i="1"/>
  <c r="U821" i="1" s="1"/>
  <c r="V757" i="1"/>
  <c r="U757" i="1" s="1"/>
  <c r="V693" i="1"/>
  <c r="U693" i="1" s="1"/>
  <c r="V629" i="1"/>
  <c r="U629" i="1" s="1"/>
  <c r="V565" i="1"/>
  <c r="U565" i="1" s="1"/>
  <c r="V501" i="1"/>
  <c r="U501" i="1" s="1"/>
  <c r="V437" i="1"/>
  <c r="U437" i="1" s="1"/>
  <c r="V373" i="1"/>
  <c r="U373" i="1" s="1"/>
  <c r="V309" i="1"/>
  <c r="U309" i="1" s="1"/>
  <c r="V908" i="1"/>
  <c r="U908" i="1" s="1"/>
  <c r="V844" i="1"/>
  <c r="U844" i="1" s="1"/>
  <c r="V780" i="1"/>
  <c r="U780" i="1" s="1"/>
  <c r="V716" i="1"/>
  <c r="U716" i="1" s="1"/>
  <c r="V652" i="1"/>
  <c r="U652" i="1" s="1"/>
  <c r="V588" i="1"/>
  <c r="U588" i="1" s="1"/>
  <c r="V524" i="1"/>
  <c r="U524" i="1" s="1"/>
  <c r="V460" i="1"/>
  <c r="U460" i="1" s="1"/>
  <c r="V396" i="1"/>
  <c r="U396" i="1" s="1"/>
  <c r="V332" i="1"/>
  <c r="U332" i="1" s="1"/>
  <c r="V923" i="1"/>
  <c r="U923" i="1" s="1"/>
  <c r="V859" i="1"/>
  <c r="U859" i="1" s="1"/>
  <c r="V795" i="1"/>
  <c r="U795" i="1" s="1"/>
  <c r="V731" i="1"/>
  <c r="U731" i="1" s="1"/>
  <c r="V667" i="1"/>
  <c r="U667" i="1" s="1"/>
  <c r="V603" i="1"/>
  <c r="U603" i="1" s="1"/>
  <c r="V539" i="1"/>
  <c r="U539" i="1" s="1"/>
  <c r="V475" i="1"/>
  <c r="U475" i="1" s="1"/>
  <c r="V411" i="1"/>
  <c r="U411" i="1" s="1"/>
  <c r="V347" i="1"/>
  <c r="U347" i="1" s="1"/>
  <c r="AO287" i="1"/>
  <c r="AN287" i="1" s="1"/>
  <c r="V882" i="1"/>
  <c r="U882" i="1" s="1"/>
  <c r="V818" i="1"/>
  <c r="U818" i="1" s="1"/>
  <c r="V754" i="1"/>
  <c r="U754" i="1" s="1"/>
  <c r="V690" i="1"/>
  <c r="U690" i="1" s="1"/>
  <c r="V626" i="1"/>
  <c r="U626" i="1" s="1"/>
  <c r="V562" i="1"/>
  <c r="U562" i="1" s="1"/>
  <c r="V498" i="1"/>
  <c r="U498" i="1" s="1"/>
  <c r="V434" i="1"/>
  <c r="U434" i="1" s="1"/>
  <c r="V370" i="1"/>
  <c r="U370" i="1" s="1"/>
  <c r="V306" i="1"/>
  <c r="U306" i="1" s="1"/>
  <c r="V897" i="1"/>
  <c r="U897" i="1" s="1"/>
  <c r="V833" i="1"/>
  <c r="U833" i="1" s="1"/>
  <c r="V769" i="1"/>
  <c r="U769" i="1" s="1"/>
  <c r="V705" i="1"/>
  <c r="U705" i="1" s="1"/>
  <c r="V641" i="1"/>
  <c r="U641" i="1" s="1"/>
  <c r="V577" i="1"/>
  <c r="U577" i="1" s="1"/>
  <c r="V513" i="1"/>
  <c r="U513" i="1" s="1"/>
  <c r="V449" i="1"/>
  <c r="U449" i="1" s="1"/>
  <c r="V385" i="1"/>
  <c r="U385" i="1" s="1"/>
  <c r="V321" i="1"/>
  <c r="U321" i="1" s="1"/>
  <c r="V912" i="1"/>
  <c r="U912" i="1" s="1"/>
  <c r="V848" i="1"/>
  <c r="U848" i="1" s="1"/>
  <c r="V784" i="1"/>
  <c r="U784" i="1" s="1"/>
  <c r="V720" i="1"/>
  <c r="U720" i="1" s="1"/>
  <c r="V656" i="1"/>
  <c r="U656" i="1" s="1"/>
  <c r="V592" i="1"/>
  <c r="U592" i="1" s="1"/>
  <c r="V528" i="1"/>
  <c r="U528" i="1" s="1"/>
  <c r="V464" i="1"/>
  <c r="U464" i="1" s="1"/>
  <c r="V400" i="1"/>
  <c r="U400" i="1" s="1"/>
  <c r="V336" i="1"/>
  <c r="U336" i="1" s="1"/>
  <c r="AO276" i="1"/>
  <c r="AN276" i="1" s="1"/>
  <c r="AO244" i="1"/>
  <c r="AN244" i="1" s="1"/>
  <c r="AO212" i="1"/>
  <c r="AN212" i="1" s="1"/>
  <c r="V903" i="1"/>
  <c r="U903" i="1" s="1"/>
  <c r="V839" i="1"/>
  <c r="U839" i="1" s="1"/>
  <c r="V775" i="1"/>
  <c r="U775" i="1" s="1"/>
  <c r="V711" i="1"/>
  <c r="U711" i="1" s="1"/>
  <c r="V647" i="1"/>
  <c r="U647" i="1" s="1"/>
  <c r="V583" i="1"/>
  <c r="U583" i="1" s="1"/>
  <c r="V519" i="1"/>
  <c r="U519" i="1" s="1"/>
  <c r="V455" i="1"/>
  <c r="U455" i="1" s="1"/>
  <c r="V391" i="1"/>
  <c r="U391" i="1" s="1"/>
  <c r="V327" i="1"/>
  <c r="U327" i="1" s="1"/>
  <c r="V926" i="1"/>
  <c r="U926" i="1" s="1"/>
  <c r="V862" i="1"/>
  <c r="U862" i="1" s="1"/>
  <c r="V798" i="1"/>
  <c r="U798" i="1" s="1"/>
  <c r="V734" i="1"/>
  <c r="U734" i="1" s="1"/>
  <c r="V670" i="1"/>
  <c r="U670" i="1" s="1"/>
  <c r="V606" i="1"/>
  <c r="U606" i="1" s="1"/>
  <c r="V542" i="1"/>
  <c r="U542" i="1" s="1"/>
  <c r="V478" i="1"/>
  <c r="U478" i="1" s="1"/>
  <c r="V414" i="1"/>
  <c r="U414" i="1" s="1"/>
  <c r="V350" i="1"/>
  <c r="U350" i="1" s="1"/>
  <c r="V941" i="1"/>
  <c r="U941" i="1" s="1"/>
  <c r="V877" i="1"/>
  <c r="U877" i="1" s="1"/>
  <c r="V813" i="1"/>
  <c r="U813" i="1" s="1"/>
  <c r="V749" i="1"/>
  <c r="U749" i="1" s="1"/>
  <c r="V685" i="1"/>
  <c r="U685" i="1" s="1"/>
  <c r="V621" i="1"/>
  <c r="U621" i="1" s="1"/>
  <c r="V557" i="1"/>
  <c r="U557" i="1" s="1"/>
  <c r="V493" i="1"/>
  <c r="U493" i="1" s="1"/>
  <c r="V429" i="1"/>
  <c r="U429" i="1" s="1"/>
  <c r="V365" i="1"/>
  <c r="U365" i="1" s="1"/>
  <c r="V301" i="1"/>
  <c r="U301" i="1" s="1"/>
  <c r="V900" i="1"/>
  <c r="U900" i="1" s="1"/>
  <c r="V836" i="1"/>
  <c r="U836" i="1" s="1"/>
  <c r="V772" i="1"/>
  <c r="U772" i="1" s="1"/>
  <c r="V708" i="1"/>
  <c r="U708" i="1" s="1"/>
  <c r="V644" i="1"/>
  <c r="U644" i="1" s="1"/>
  <c r="V580" i="1"/>
  <c r="U580" i="1" s="1"/>
  <c r="V516" i="1"/>
  <c r="U516" i="1" s="1"/>
  <c r="V452" i="1"/>
  <c r="U452" i="1" s="1"/>
  <c r="V388" i="1"/>
  <c r="U388" i="1" s="1"/>
  <c r="V324" i="1"/>
  <c r="U324" i="1" s="1"/>
  <c r="V915" i="1"/>
  <c r="U915" i="1" s="1"/>
  <c r="V851" i="1"/>
  <c r="U851" i="1" s="1"/>
  <c r="V787" i="1"/>
  <c r="U787" i="1" s="1"/>
  <c r="V723" i="1"/>
  <c r="U723" i="1" s="1"/>
  <c r="V659" i="1"/>
  <c r="U659" i="1" s="1"/>
  <c r="V595" i="1"/>
  <c r="U595" i="1" s="1"/>
  <c r="V531" i="1"/>
  <c r="U531" i="1" s="1"/>
  <c r="V467" i="1"/>
  <c r="U467" i="1" s="1"/>
  <c r="V403" i="1"/>
  <c r="U403" i="1" s="1"/>
  <c r="V339" i="1"/>
  <c r="U339" i="1" s="1"/>
  <c r="V938" i="1"/>
  <c r="U938" i="1" s="1"/>
  <c r="V874" i="1"/>
  <c r="U874" i="1" s="1"/>
  <c r="V810" i="1"/>
  <c r="U810" i="1" s="1"/>
  <c r="V746" i="1"/>
  <c r="U746" i="1" s="1"/>
  <c r="V682" i="1"/>
  <c r="U682" i="1" s="1"/>
  <c r="V618" i="1"/>
  <c r="U618" i="1" s="1"/>
  <c r="V554" i="1"/>
  <c r="U554" i="1" s="1"/>
  <c r="V490" i="1"/>
  <c r="U490" i="1" s="1"/>
  <c r="V426" i="1"/>
  <c r="U426" i="1" s="1"/>
  <c r="V362" i="1"/>
  <c r="U362" i="1" s="1"/>
  <c r="V298" i="1"/>
  <c r="U298" i="1" s="1"/>
  <c r="V889" i="1"/>
  <c r="U889" i="1" s="1"/>
  <c r="V825" i="1"/>
  <c r="U825" i="1" s="1"/>
  <c r="V761" i="1"/>
  <c r="U761" i="1" s="1"/>
  <c r="V697" i="1"/>
  <c r="U697" i="1" s="1"/>
  <c r="V633" i="1"/>
  <c r="U633" i="1" s="1"/>
  <c r="V569" i="1"/>
  <c r="U569" i="1" s="1"/>
  <c r="V505" i="1"/>
  <c r="U505" i="1" s="1"/>
  <c r="V441" i="1"/>
  <c r="U441" i="1" s="1"/>
  <c r="V377" i="1"/>
  <c r="U377" i="1" s="1"/>
  <c r="V313" i="1"/>
  <c r="U313" i="1" s="1"/>
  <c r="V904" i="1"/>
  <c r="U904" i="1" s="1"/>
  <c r="V840" i="1"/>
  <c r="U840" i="1" s="1"/>
  <c r="V776" i="1"/>
  <c r="U776" i="1" s="1"/>
  <c r="V712" i="1"/>
  <c r="U712" i="1" s="1"/>
  <c r="V648" i="1"/>
  <c r="U648" i="1" s="1"/>
  <c r="V584" i="1"/>
  <c r="U584" i="1" s="1"/>
  <c r="V520" i="1"/>
  <c r="U520" i="1" s="1"/>
  <c r="V456" i="1"/>
  <c r="U456" i="1" s="1"/>
  <c r="V392" i="1"/>
  <c r="U392" i="1" s="1"/>
  <c r="V328" i="1"/>
  <c r="U328" i="1" s="1"/>
  <c r="AO272" i="1"/>
  <c r="AN272" i="1" s="1"/>
  <c r="AO240" i="1"/>
  <c r="AN240" i="1" s="1"/>
  <c r="AO208" i="1"/>
  <c r="AN208" i="1" s="1"/>
  <c r="V895" i="1"/>
  <c r="U895" i="1" s="1"/>
  <c r="V831" i="1"/>
  <c r="U831" i="1" s="1"/>
  <c r="V767" i="1"/>
  <c r="U767" i="1" s="1"/>
  <c r="V703" i="1"/>
  <c r="U703" i="1" s="1"/>
  <c r="V639" i="1"/>
  <c r="U639" i="1" s="1"/>
  <c r="V575" i="1"/>
  <c r="U575" i="1" s="1"/>
  <c r="V511" i="1"/>
  <c r="U511" i="1" s="1"/>
  <c r="V447" i="1"/>
  <c r="U447" i="1" s="1"/>
  <c r="V383" i="1"/>
  <c r="U383" i="1" s="1"/>
  <c r="V319" i="1"/>
  <c r="U319" i="1" s="1"/>
  <c r="V918" i="1"/>
  <c r="U918" i="1" s="1"/>
  <c r="V854" i="1"/>
  <c r="U854" i="1" s="1"/>
  <c r="V790" i="1"/>
  <c r="U790" i="1" s="1"/>
  <c r="V726" i="1"/>
  <c r="U726" i="1" s="1"/>
  <c r="V662" i="1"/>
  <c r="U662" i="1" s="1"/>
  <c r="V598" i="1"/>
  <c r="U598" i="1" s="1"/>
  <c r="V534" i="1"/>
  <c r="U534" i="1" s="1"/>
  <c r="V470" i="1"/>
  <c r="U470" i="1" s="1"/>
  <c r="V406" i="1"/>
  <c r="U406" i="1" s="1"/>
  <c r="V342" i="1"/>
  <c r="U342" i="1" s="1"/>
  <c r="V933" i="1"/>
  <c r="U933" i="1" s="1"/>
  <c r="V869" i="1"/>
  <c r="U869" i="1" s="1"/>
  <c r="V805" i="1"/>
  <c r="U805" i="1" s="1"/>
  <c r="V741" i="1"/>
  <c r="U741" i="1" s="1"/>
  <c r="V677" i="1"/>
  <c r="U677" i="1" s="1"/>
  <c r="V613" i="1"/>
  <c r="U613" i="1" s="1"/>
  <c r="V549" i="1"/>
  <c r="U549" i="1" s="1"/>
  <c r="V485" i="1"/>
  <c r="U485" i="1" s="1"/>
  <c r="V421" i="1"/>
  <c r="U421" i="1" s="1"/>
  <c r="V357" i="1"/>
  <c r="U357" i="1" s="1"/>
  <c r="AO288" i="1"/>
  <c r="AN288" i="1" s="1"/>
  <c r="V892" i="1"/>
  <c r="U892" i="1" s="1"/>
  <c r="V828" i="1"/>
  <c r="U828" i="1" s="1"/>
  <c r="V764" i="1"/>
  <c r="U764" i="1" s="1"/>
  <c r="V700" i="1"/>
  <c r="U700" i="1" s="1"/>
  <c r="V636" i="1"/>
  <c r="U636" i="1" s="1"/>
  <c r="V572" i="1"/>
  <c r="U572" i="1" s="1"/>
  <c r="V508" i="1"/>
  <c r="U508" i="1" s="1"/>
  <c r="V444" i="1"/>
  <c r="U444" i="1" s="1"/>
  <c r="V380" i="1"/>
  <c r="U380" i="1" s="1"/>
  <c r="V316" i="1"/>
  <c r="U316" i="1" s="1"/>
  <c r="V907" i="1"/>
  <c r="U907" i="1" s="1"/>
  <c r="V843" i="1"/>
  <c r="U843" i="1" s="1"/>
  <c r="V779" i="1"/>
  <c r="U779" i="1" s="1"/>
  <c r="V715" i="1"/>
  <c r="U715" i="1" s="1"/>
  <c r="V651" i="1"/>
  <c r="U651" i="1" s="1"/>
  <c r="V587" i="1"/>
  <c r="U587" i="1" s="1"/>
  <c r="V523" i="1"/>
  <c r="U523" i="1" s="1"/>
  <c r="V459" i="1"/>
  <c r="U459" i="1" s="1"/>
  <c r="V395" i="1"/>
  <c r="U395" i="1" s="1"/>
  <c r="V331" i="1"/>
  <c r="U331" i="1" s="1"/>
  <c r="V930" i="1"/>
  <c r="U930" i="1" s="1"/>
  <c r="V866" i="1"/>
  <c r="U866" i="1" s="1"/>
  <c r="V802" i="1"/>
  <c r="U802" i="1" s="1"/>
  <c r="V738" i="1"/>
  <c r="U738" i="1" s="1"/>
  <c r="V674" i="1"/>
  <c r="U674" i="1" s="1"/>
  <c r="V610" i="1"/>
  <c r="U610" i="1" s="1"/>
  <c r="V546" i="1"/>
  <c r="U546" i="1" s="1"/>
  <c r="V482" i="1"/>
  <c r="U482" i="1" s="1"/>
  <c r="V418" i="1"/>
  <c r="U418" i="1" s="1"/>
  <c r="V354" i="1"/>
  <c r="U354" i="1" s="1"/>
  <c r="V279" i="1"/>
  <c r="U279" i="1" s="1"/>
  <c r="V881" i="1"/>
  <c r="U881" i="1" s="1"/>
  <c r="V817" i="1"/>
  <c r="U817" i="1" s="1"/>
  <c r="V753" i="1"/>
  <c r="U753" i="1" s="1"/>
  <c r="V689" i="1"/>
  <c r="U689" i="1" s="1"/>
  <c r="V625" i="1"/>
  <c r="U625" i="1" s="1"/>
  <c r="V561" i="1"/>
  <c r="U561" i="1" s="1"/>
  <c r="V497" i="1"/>
  <c r="U497" i="1" s="1"/>
  <c r="V433" i="1"/>
  <c r="U433" i="1" s="1"/>
  <c r="V369" i="1"/>
  <c r="U369" i="1" s="1"/>
  <c r="V305" i="1"/>
  <c r="U305" i="1" s="1"/>
  <c r="V896" i="1"/>
  <c r="U896" i="1" s="1"/>
  <c r="V832" i="1"/>
  <c r="U832" i="1" s="1"/>
  <c r="V768" i="1"/>
  <c r="U768" i="1" s="1"/>
  <c r="V704" i="1"/>
  <c r="U704" i="1" s="1"/>
  <c r="V640" i="1"/>
  <c r="U640" i="1" s="1"/>
  <c r="V576" i="1"/>
  <c r="U576" i="1" s="1"/>
  <c r="V512" i="1"/>
  <c r="U512" i="1" s="1"/>
  <c r="V448" i="1"/>
  <c r="U448" i="1" s="1"/>
  <c r="V384" i="1"/>
  <c r="U384" i="1" s="1"/>
  <c r="V320" i="1"/>
  <c r="U320" i="1" s="1"/>
  <c r="AO268" i="1"/>
  <c r="AN268" i="1" s="1"/>
  <c r="AO236" i="1"/>
  <c r="AN236" i="1" s="1"/>
  <c r="AO204" i="1"/>
  <c r="AN204" i="1" s="1"/>
  <c r="V887" i="1"/>
  <c r="U887" i="1" s="1"/>
  <c r="V823" i="1"/>
  <c r="U823" i="1" s="1"/>
  <c r="V759" i="1"/>
  <c r="U759" i="1" s="1"/>
  <c r="V695" i="1"/>
  <c r="U695" i="1" s="1"/>
  <c r="V631" i="1"/>
  <c r="U631" i="1" s="1"/>
  <c r="V567" i="1"/>
  <c r="U567" i="1" s="1"/>
  <c r="V503" i="1"/>
  <c r="U503" i="1" s="1"/>
  <c r="V439" i="1"/>
  <c r="U439" i="1" s="1"/>
  <c r="V375" i="1"/>
  <c r="U375" i="1" s="1"/>
  <c r="V311" i="1"/>
  <c r="U311" i="1" s="1"/>
  <c r="V910" i="1"/>
  <c r="U910" i="1" s="1"/>
  <c r="V846" i="1"/>
  <c r="U846" i="1" s="1"/>
  <c r="V782" i="1"/>
  <c r="U782" i="1" s="1"/>
  <c r="V718" i="1"/>
  <c r="U718" i="1" s="1"/>
  <c r="V654" i="1"/>
  <c r="U654" i="1" s="1"/>
  <c r="V590" i="1"/>
  <c r="U590" i="1" s="1"/>
  <c r="V526" i="1"/>
  <c r="U526" i="1" s="1"/>
  <c r="V462" i="1"/>
  <c r="U462" i="1" s="1"/>
  <c r="V398" i="1"/>
  <c r="U398" i="1" s="1"/>
  <c r="V334" i="1"/>
  <c r="U334" i="1" s="1"/>
  <c r="V925" i="1"/>
  <c r="U925" i="1" s="1"/>
  <c r="V861" i="1"/>
  <c r="U861" i="1" s="1"/>
  <c r="V797" i="1"/>
  <c r="U797" i="1" s="1"/>
  <c r="V733" i="1"/>
  <c r="U733" i="1" s="1"/>
  <c r="V669" i="1"/>
  <c r="U669" i="1" s="1"/>
  <c r="V605" i="1"/>
  <c r="U605" i="1" s="1"/>
  <c r="V541" i="1"/>
  <c r="U541" i="1" s="1"/>
  <c r="V477" i="1"/>
  <c r="U477" i="1" s="1"/>
  <c r="V413" i="1"/>
  <c r="U413" i="1" s="1"/>
  <c r="V349" i="1"/>
  <c r="U349" i="1" s="1"/>
  <c r="AO284" i="1"/>
  <c r="AN284" i="1" s="1"/>
  <c r="V884" i="1"/>
  <c r="U884" i="1" s="1"/>
  <c r="V820" i="1"/>
  <c r="U820" i="1" s="1"/>
  <c r="V756" i="1"/>
  <c r="U756" i="1" s="1"/>
  <c r="V692" i="1"/>
  <c r="U692" i="1" s="1"/>
  <c r="V628" i="1"/>
  <c r="U628" i="1" s="1"/>
  <c r="V564" i="1"/>
  <c r="U564" i="1" s="1"/>
  <c r="V500" i="1"/>
  <c r="U500" i="1" s="1"/>
  <c r="V436" i="1"/>
  <c r="U436" i="1" s="1"/>
  <c r="V372" i="1"/>
  <c r="U372" i="1" s="1"/>
  <c r="V308" i="1"/>
  <c r="U308" i="1" s="1"/>
  <c r="V899" i="1"/>
  <c r="U899" i="1" s="1"/>
  <c r="V835" i="1"/>
  <c r="U835" i="1" s="1"/>
  <c r="V771" i="1"/>
  <c r="U771" i="1" s="1"/>
  <c r="V707" i="1"/>
  <c r="U707" i="1" s="1"/>
  <c r="V643" i="1"/>
  <c r="U643" i="1" s="1"/>
  <c r="V579" i="1"/>
  <c r="U579" i="1" s="1"/>
  <c r="V515" i="1"/>
  <c r="U515" i="1" s="1"/>
  <c r="V451" i="1"/>
  <c r="U451" i="1" s="1"/>
  <c r="V387" i="1"/>
  <c r="U387" i="1" s="1"/>
  <c r="V323" i="1"/>
  <c r="U323" i="1" s="1"/>
  <c r="V922" i="1"/>
  <c r="U922" i="1" s="1"/>
  <c r="V858" i="1"/>
  <c r="U858" i="1" s="1"/>
  <c r="V794" i="1"/>
  <c r="U794" i="1" s="1"/>
  <c r="V730" i="1"/>
  <c r="U730" i="1" s="1"/>
  <c r="V666" i="1"/>
  <c r="U666" i="1" s="1"/>
  <c r="V602" i="1"/>
  <c r="U602" i="1" s="1"/>
  <c r="V538" i="1"/>
  <c r="U538" i="1" s="1"/>
  <c r="V474" i="1"/>
  <c r="U474" i="1" s="1"/>
  <c r="V410" i="1"/>
  <c r="U410" i="1" s="1"/>
  <c r="V346" i="1"/>
  <c r="U346" i="1" s="1"/>
  <c r="V937" i="1"/>
  <c r="U937" i="1" s="1"/>
  <c r="V873" i="1"/>
  <c r="U873" i="1" s="1"/>
  <c r="V809" i="1"/>
  <c r="U809" i="1" s="1"/>
  <c r="V745" i="1"/>
  <c r="U745" i="1" s="1"/>
  <c r="V681" i="1"/>
  <c r="U681" i="1" s="1"/>
  <c r="V617" i="1"/>
  <c r="U617" i="1" s="1"/>
  <c r="V553" i="1"/>
  <c r="U553" i="1" s="1"/>
  <c r="V489" i="1"/>
  <c r="U489" i="1" s="1"/>
  <c r="V425" i="1"/>
  <c r="U425" i="1" s="1"/>
  <c r="V361" i="1"/>
  <c r="U361" i="1" s="1"/>
  <c r="AO290" i="1"/>
  <c r="AN290" i="1" s="1"/>
  <c r="V888" i="1"/>
  <c r="U888" i="1" s="1"/>
  <c r="V824" i="1"/>
  <c r="U824" i="1" s="1"/>
  <c r="V760" i="1"/>
  <c r="U760" i="1" s="1"/>
  <c r="V696" i="1"/>
  <c r="U696" i="1" s="1"/>
  <c r="V632" i="1"/>
  <c r="U632" i="1" s="1"/>
  <c r="V568" i="1"/>
  <c r="U568" i="1" s="1"/>
  <c r="V504" i="1"/>
  <c r="U504" i="1" s="1"/>
  <c r="V440" i="1"/>
  <c r="U440" i="1" s="1"/>
  <c r="V376" i="1"/>
  <c r="U376" i="1" s="1"/>
  <c r="V312" i="1"/>
  <c r="U312" i="1" s="1"/>
  <c r="AO264" i="1"/>
  <c r="AN264" i="1" s="1"/>
  <c r="AO232" i="1"/>
  <c r="AN232" i="1" s="1"/>
  <c r="AO200" i="1"/>
  <c r="AN200" i="1" s="1"/>
  <c r="AO91" i="1"/>
  <c r="AN91" i="1" s="1"/>
  <c r="V31" i="1"/>
  <c r="U31" i="1" s="1"/>
  <c r="V20" i="1"/>
  <c r="U20" i="1" s="1"/>
  <c r="V57" i="1"/>
  <c r="U57" i="1" s="1"/>
  <c r="V89" i="1"/>
  <c r="U89" i="1" s="1"/>
  <c r="V121" i="1"/>
  <c r="U121" i="1" s="1"/>
  <c r="V181" i="1"/>
  <c r="U181" i="1" s="1"/>
  <c r="AO93" i="1"/>
  <c r="AN93" i="1" s="1"/>
  <c r="AO137" i="1"/>
  <c r="AN137" i="1" s="1"/>
  <c r="AO169" i="1"/>
  <c r="AN169" i="1" s="1"/>
  <c r="AO201" i="1"/>
  <c r="AN201" i="1" s="1"/>
  <c r="AO233" i="1"/>
  <c r="AN233" i="1" s="1"/>
  <c r="AO265" i="1"/>
  <c r="AN265" i="1" s="1"/>
  <c r="V26" i="1"/>
  <c r="U26" i="1" s="1"/>
  <c r="V70" i="1"/>
  <c r="U70" i="1" s="1"/>
  <c r="V102" i="1"/>
  <c r="U102" i="1" s="1"/>
  <c r="V138" i="1"/>
  <c r="U138" i="1" s="1"/>
  <c r="V270" i="1"/>
  <c r="U270" i="1" s="1"/>
  <c r="AO114" i="1"/>
  <c r="AN114" i="1" s="1"/>
  <c r="AO146" i="1"/>
  <c r="AN146" i="1" s="1"/>
  <c r="AO178" i="1"/>
  <c r="AN178" i="1" s="1"/>
  <c r="AO210" i="1"/>
  <c r="AN210" i="1" s="1"/>
  <c r="AO242" i="1"/>
  <c r="AN242" i="1" s="1"/>
  <c r="AO274" i="1"/>
  <c r="AN274" i="1" s="1"/>
  <c r="V59" i="1"/>
  <c r="U59" i="1" s="1"/>
  <c r="V95" i="1"/>
  <c r="U95" i="1" s="1"/>
  <c r="V143" i="1"/>
  <c r="U143" i="1" s="1"/>
  <c r="V275" i="1"/>
  <c r="U275" i="1" s="1"/>
  <c r="AO159" i="1"/>
  <c r="AN159" i="1" s="1"/>
  <c r="AO191" i="1"/>
  <c r="AN191" i="1" s="1"/>
  <c r="AO223" i="1"/>
  <c r="AN223" i="1" s="1"/>
  <c r="AO255" i="1"/>
  <c r="AN255" i="1" s="1"/>
  <c r="AO127" i="1"/>
  <c r="AN127" i="1" s="1"/>
  <c r="V44" i="1"/>
  <c r="U44" i="1" s="1"/>
  <c r="V76" i="1"/>
  <c r="U76" i="1" s="1"/>
  <c r="V112" i="1"/>
  <c r="U112" i="1" s="1"/>
  <c r="V148" i="1"/>
  <c r="U148" i="1" s="1"/>
  <c r="AO282" i="1"/>
  <c r="AN282" i="1" s="1"/>
  <c r="AO124" i="1"/>
  <c r="AN124" i="1" s="1"/>
  <c r="AO156" i="1"/>
  <c r="AN156" i="1" s="1"/>
  <c r="AO188" i="1"/>
  <c r="AN188" i="1" s="1"/>
  <c r="V278" i="1"/>
  <c r="U278" i="1" s="1"/>
  <c r="V544" i="1"/>
  <c r="U544" i="1" s="1"/>
  <c r="V800" i="1"/>
  <c r="U800" i="1" s="1"/>
  <c r="V401" i="1"/>
  <c r="U401" i="1" s="1"/>
  <c r="F19" i="1" l="1"/>
  <c r="F15" i="1"/>
  <c r="F18" i="1"/>
  <c r="F21" i="1"/>
  <c r="F20" i="1"/>
  <c r="F16" i="1"/>
  <c r="F17" i="1"/>
</calcChain>
</file>

<file path=xl/sharedStrings.xml><?xml version="1.0" encoding="utf-8"?>
<sst xmlns="http://schemas.openxmlformats.org/spreadsheetml/2006/main" count="17079" uniqueCount="944">
  <si>
    <t>VERSION</t>
    <phoneticPr fontId="2" type="noConversion"/>
  </si>
  <si>
    <t>CREDIT</t>
    <phoneticPr fontId="2" type="noConversion"/>
  </si>
  <si>
    <t>카드_</t>
    <phoneticPr fontId="2" type="noConversion"/>
  </si>
  <si>
    <t>의치한수 + 약 + 교육대학 + 자연공학계열</t>
    <phoneticPr fontId="2" type="noConversion"/>
  </si>
  <si>
    <t>인문사회계열</t>
    <phoneticPr fontId="2" type="noConversion"/>
  </si>
  <si>
    <t>FINALE</t>
    <phoneticPr fontId="2" type="noConversion"/>
  </si>
  <si>
    <t>ABOUT The ∀pply 22'</t>
    <phoneticPr fontId="2" type="noConversion"/>
  </si>
  <si>
    <t>UPDATE 날짜</t>
    <phoneticPr fontId="2" type="noConversion"/>
  </si>
  <si>
    <t>대학명</t>
    <phoneticPr fontId="2" type="noConversion"/>
  </si>
  <si>
    <t>모집단위</t>
    <phoneticPr fontId="2" type="noConversion"/>
  </si>
  <si>
    <t>구분</t>
    <phoneticPr fontId="2" type="noConversion"/>
  </si>
  <si>
    <t>가능</t>
    <phoneticPr fontId="2" type="noConversion"/>
  </si>
  <si>
    <t>군</t>
    <phoneticPr fontId="2" type="noConversion"/>
  </si>
  <si>
    <t>유형</t>
    <phoneticPr fontId="2" type="noConversion"/>
  </si>
  <si>
    <t>인원</t>
    <phoneticPr fontId="2" type="noConversion"/>
  </si>
  <si>
    <r>
      <t>가산점 내용 or ▣입시특이사항</t>
    </r>
    <r>
      <rPr>
        <b/>
        <sz val="10"/>
        <color theme="0"/>
        <rFont val="맑은 고딕"/>
        <family val="3"/>
        <charset val="129"/>
      </rPr>
      <t>▣</t>
    </r>
    <phoneticPr fontId="2" type="noConversion"/>
  </si>
  <si>
    <t>언매</t>
    <phoneticPr fontId="2" type="noConversion"/>
  </si>
  <si>
    <t>화작</t>
    <phoneticPr fontId="2" type="noConversion"/>
  </si>
  <si>
    <t>기하</t>
    <phoneticPr fontId="2" type="noConversion"/>
  </si>
  <si>
    <t>미적분</t>
    <phoneticPr fontId="2" type="noConversion"/>
  </si>
  <si>
    <t>확통</t>
    <phoneticPr fontId="2" type="noConversion"/>
  </si>
  <si>
    <t>사+사</t>
    <phoneticPr fontId="2" type="noConversion"/>
  </si>
  <si>
    <t>사+과</t>
    <phoneticPr fontId="2" type="noConversion"/>
  </si>
  <si>
    <t>과+과</t>
    <phoneticPr fontId="2" type="noConversion"/>
  </si>
  <si>
    <t>가천대</t>
    <phoneticPr fontId="2" type="noConversion"/>
  </si>
  <si>
    <t>의예</t>
    <phoneticPr fontId="2" type="noConversion"/>
  </si>
  <si>
    <t>가</t>
    <phoneticPr fontId="2" type="noConversion"/>
  </si>
  <si>
    <t>M</t>
    <phoneticPr fontId="2" type="noConversion"/>
  </si>
  <si>
    <t>-</t>
    <phoneticPr fontId="2" type="noConversion"/>
  </si>
  <si>
    <t>O</t>
    <phoneticPr fontId="2" type="noConversion"/>
  </si>
  <si>
    <t>X</t>
    <phoneticPr fontId="2" type="noConversion"/>
  </si>
  <si>
    <t>서울대</t>
  </si>
  <si>
    <t>간호(유형Ⅰ)</t>
    <phoneticPr fontId="2" type="noConversion"/>
  </si>
  <si>
    <t>인문</t>
    <phoneticPr fontId="2" type="noConversion"/>
  </si>
  <si>
    <t>나</t>
    <phoneticPr fontId="2" type="noConversion"/>
  </si>
  <si>
    <t>G</t>
    <phoneticPr fontId="2" type="noConversion"/>
  </si>
  <si>
    <t>가톨릭</t>
    <phoneticPr fontId="2" type="noConversion"/>
  </si>
  <si>
    <t>경영</t>
    <phoneticPr fontId="2" type="noConversion"/>
  </si>
  <si>
    <t>강원대</t>
    <phoneticPr fontId="2" type="noConversion"/>
  </si>
  <si>
    <t>경제</t>
  </si>
  <si>
    <t>건양대</t>
    <phoneticPr fontId="2" type="noConversion"/>
  </si>
  <si>
    <t>J</t>
    <phoneticPr fontId="2" type="noConversion"/>
  </si>
  <si>
    <t>국어교육</t>
  </si>
  <si>
    <t>경북대</t>
    <phoneticPr fontId="2" type="noConversion"/>
  </si>
  <si>
    <t>농경제사회</t>
    <phoneticPr fontId="2" type="noConversion"/>
  </si>
  <si>
    <t>영역</t>
    <phoneticPr fontId="2" type="noConversion"/>
  </si>
  <si>
    <t>과목명</t>
    <phoneticPr fontId="2" type="noConversion"/>
  </si>
  <si>
    <t>지원가능</t>
    <phoneticPr fontId="2" type="noConversion"/>
  </si>
  <si>
    <t>지원 가능 유형</t>
    <phoneticPr fontId="2" type="noConversion"/>
  </si>
  <si>
    <t>경상대</t>
    <phoneticPr fontId="2" type="noConversion"/>
  </si>
  <si>
    <t>E</t>
    <phoneticPr fontId="2" type="noConversion"/>
  </si>
  <si>
    <t>기/미 표획 10%, 과탐(2) 표획 5%, 과Ⅱ포함시 표획 10%</t>
    <phoneticPr fontId="2" type="noConversion"/>
  </si>
  <si>
    <t>★</t>
  </si>
  <si>
    <t>사회교육</t>
  </si>
  <si>
    <t>국어영역</t>
    <phoneticPr fontId="2" type="noConversion"/>
  </si>
  <si>
    <t>의치</t>
    <phoneticPr fontId="2" type="noConversion"/>
  </si>
  <si>
    <t>국어</t>
    <phoneticPr fontId="2" type="noConversion"/>
  </si>
  <si>
    <t>A</t>
    <phoneticPr fontId="2" type="noConversion"/>
  </si>
  <si>
    <t>F</t>
    <phoneticPr fontId="2" type="noConversion"/>
  </si>
  <si>
    <t>K</t>
    <phoneticPr fontId="2" type="noConversion"/>
  </si>
  <si>
    <t>의예(지)</t>
    <phoneticPr fontId="2" type="noConversion"/>
  </si>
  <si>
    <t>기/미 표획 10%, 과탐(2) 표획 5%, 과Ⅱ포함시 표획 10%</t>
  </si>
  <si>
    <t>사회복지</t>
  </si>
  <si>
    <t>수학영역</t>
    <phoneticPr fontId="2" type="noConversion"/>
  </si>
  <si>
    <t>한의예</t>
    <phoneticPr fontId="2" type="noConversion"/>
  </si>
  <si>
    <t>수학</t>
    <phoneticPr fontId="2" type="noConversion"/>
  </si>
  <si>
    <t>B</t>
    <phoneticPr fontId="2" type="noConversion"/>
  </si>
  <si>
    <t>L</t>
    <phoneticPr fontId="2" type="noConversion"/>
  </si>
  <si>
    <t>경희대</t>
    <phoneticPr fontId="2" type="noConversion"/>
  </si>
  <si>
    <t>사회</t>
  </si>
  <si>
    <t>영어영역</t>
    <phoneticPr fontId="2" type="noConversion"/>
  </si>
  <si>
    <t>영어</t>
    <phoneticPr fontId="2" type="noConversion"/>
  </si>
  <si>
    <t>수의예</t>
    <phoneticPr fontId="2" type="noConversion"/>
  </si>
  <si>
    <t>C</t>
    <phoneticPr fontId="2" type="noConversion"/>
  </si>
  <si>
    <t>H</t>
    <phoneticPr fontId="2" type="noConversion"/>
  </si>
  <si>
    <t>계명대</t>
    <phoneticPr fontId="2" type="noConversion"/>
  </si>
  <si>
    <t>다</t>
    <phoneticPr fontId="2" type="noConversion"/>
  </si>
  <si>
    <t>소비자</t>
  </si>
  <si>
    <t>한국사영역</t>
    <phoneticPr fontId="2" type="noConversion"/>
  </si>
  <si>
    <t>한국사</t>
    <phoneticPr fontId="2" type="noConversion"/>
  </si>
  <si>
    <t>약학</t>
    <phoneticPr fontId="2" type="noConversion"/>
  </si>
  <si>
    <t>D</t>
    <phoneticPr fontId="2" type="noConversion"/>
  </si>
  <si>
    <t>I</t>
    <phoneticPr fontId="2" type="noConversion"/>
  </si>
  <si>
    <t>N</t>
    <phoneticPr fontId="2" type="noConversion"/>
  </si>
  <si>
    <t>고려대</t>
    <phoneticPr fontId="2" type="noConversion"/>
  </si>
  <si>
    <t>심리</t>
  </si>
  <si>
    <t>탐구영역</t>
    <phoneticPr fontId="2" type="noConversion"/>
  </si>
  <si>
    <t>교대</t>
    <phoneticPr fontId="2" type="noConversion"/>
  </si>
  <si>
    <t>고신대</t>
    <phoneticPr fontId="2" type="noConversion"/>
  </si>
  <si>
    <t>아동</t>
  </si>
  <si>
    <t>지구과학Ⅰ</t>
  </si>
  <si>
    <t>이공</t>
    <phoneticPr fontId="2" type="noConversion"/>
  </si>
  <si>
    <t>언론정보</t>
  </si>
  <si>
    <t>제2외국어</t>
    <phoneticPr fontId="2" type="noConversion"/>
  </si>
  <si>
    <t>미선택</t>
  </si>
  <si>
    <t>제2</t>
    <phoneticPr fontId="2" type="noConversion"/>
  </si>
  <si>
    <t>관동대</t>
    <phoneticPr fontId="2" type="noConversion"/>
  </si>
  <si>
    <t>의학</t>
    <phoneticPr fontId="2" type="noConversion"/>
  </si>
  <si>
    <r>
      <t>과탐(2) 백 5%, 과탐(2)+화</t>
    </r>
    <r>
      <rPr>
        <b/>
        <sz val="8"/>
        <color theme="8" tint="-0.499984740745262"/>
        <rFont val="맑은 고딕"/>
        <family val="3"/>
        <charset val="129"/>
      </rPr>
      <t>Ⅱ</t>
    </r>
    <r>
      <rPr>
        <b/>
        <sz val="8"/>
        <color theme="8" tint="-0.499984740745262"/>
        <rFont val="맑은 고딕"/>
        <family val="3"/>
        <charset val="129"/>
        <scheme val="minor"/>
      </rPr>
      <t>생Ⅱ 백 7%</t>
    </r>
    <phoneticPr fontId="2" type="noConversion"/>
  </si>
  <si>
    <t>☆</t>
    <phoneticPr fontId="2" type="noConversion"/>
  </si>
  <si>
    <t>역사교육</t>
  </si>
  <si>
    <t>단국대</t>
    <phoneticPr fontId="2" type="noConversion"/>
  </si>
  <si>
    <t>과탐Ⅱ 백 5%</t>
    <phoneticPr fontId="2" type="noConversion"/>
  </si>
  <si>
    <t>영어교육</t>
  </si>
  <si>
    <r>
      <t xml:space="preserve">수학(미적/확통/기하) </t>
    </r>
    <r>
      <rPr>
        <b/>
        <sz val="10"/>
        <rFont val="맑은 고딕"/>
        <family val="3"/>
        <charset val="129"/>
        <scheme val="minor"/>
      </rPr>
      <t>및</t>
    </r>
    <r>
      <rPr>
        <b/>
        <sz val="10"/>
        <color theme="8" tint="-0.249977111117893"/>
        <rFont val="맑은 고딕"/>
        <family val="3"/>
        <charset val="129"/>
        <scheme val="minor"/>
      </rPr>
      <t xml:space="preserve"> 탐구(과탐/사탐/제2)</t>
    </r>
    <r>
      <rPr>
        <b/>
        <sz val="10"/>
        <rFont val="맑은 고딕"/>
        <family val="3"/>
        <charset val="129"/>
        <scheme val="minor"/>
      </rPr>
      <t>의 유형을 확인하십시오.</t>
    </r>
    <phoneticPr fontId="2" type="noConversion"/>
  </si>
  <si>
    <t>대가대</t>
    <phoneticPr fontId="2" type="noConversion"/>
  </si>
  <si>
    <t>윤리교육</t>
  </si>
  <si>
    <t>동국대</t>
    <phoneticPr fontId="2" type="noConversion"/>
  </si>
  <si>
    <t>과탐Ⅱ 표 5%</t>
    <phoneticPr fontId="2" type="noConversion"/>
  </si>
  <si>
    <t>의류(유형Ⅰ)</t>
    <phoneticPr fontId="2" type="noConversion"/>
  </si>
  <si>
    <t>탐구/제2</t>
    <phoneticPr fontId="2" type="noConversion"/>
  </si>
  <si>
    <t>동아대</t>
    <phoneticPr fontId="2" type="noConversion"/>
  </si>
  <si>
    <t>▣ 사+과, 확통 지원 가능하나 0점처리 ▣</t>
    <phoneticPr fontId="2" type="noConversion"/>
  </si>
  <si>
    <t>인문계열</t>
  </si>
  <si>
    <t>자유전공</t>
  </si>
  <si>
    <t>#</t>
    <phoneticPr fontId="2" type="noConversion"/>
  </si>
  <si>
    <t>미적</t>
    <phoneticPr fontId="2" type="noConversion"/>
  </si>
  <si>
    <t>사탐 + 사탐</t>
    <phoneticPr fontId="2" type="noConversion"/>
  </si>
  <si>
    <t>사탐 + 과탐</t>
    <phoneticPr fontId="2" type="noConversion"/>
  </si>
  <si>
    <t>과탐 + 과탐</t>
    <phoneticPr fontId="2" type="noConversion"/>
  </si>
  <si>
    <t>부산대</t>
    <phoneticPr fontId="2" type="noConversion"/>
  </si>
  <si>
    <t>정치외교</t>
  </si>
  <si>
    <t>★☆</t>
    <phoneticPr fontId="2" type="noConversion"/>
  </si>
  <si>
    <t>서울대</t>
    <phoneticPr fontId="2" type="noConversion"/>
  </si>
  <si>
    <t>지리교육</t>
  </si>
  <si>
    <t>성균관대</t>
    <phoneticPr fontId="2" type="noConversion"/>
  </si>
  <si>
    <t>지리</t>
  </si>
  <si>
    <t>순천향대</t>
    <phoneticPr fontId="2" type="noConversion"/>
  </si>
  <si>
    <t>기/미 백 10%, 과탐(2) 평백 10%</t>
    <phoneticPr fontId="2" type="noConversion"/>
  </si>
  <si>
    <t>★</t>
    <phoneticPr fontId="2" type="noConversion"/>
  </si>
  <si>
    <t>연세대</t>
  </si>
  <si>
    <t>UD</t>
    <phoneticPr fontId="2" type="noConversion"/>
  </si>
  <si>
    <t>아주대</t>
    <phoneticPr fontId="2" type="noConversion"/>
  </si>
  <si>
    <t>HASS</t>
    <phoneticPr fontId="2" type="noConversion"/>
  </si>
  <si>
    <t>연미대</t>
    <phoneticPr fontId="2" type="noConversion"/>
  </si>
  <si>
    <t>간호</t>
  </si>
  <si>
    <t>연세대</t>
    <phoneticPr fontId="2" type="noConversion"/>
  </si>
  <si>
    <t>경영</t>
  </si>
  <si>
    <t>영남대</t>
    <phoneticPr fontId="2" type="noConversion"/>
  </si>
  <si>
    <t>울산대</t>
    <phoneticPr fontId="2" type="noConversion"/>
  </si>
  <si>
    <t>교육학</t>
  </si>
  <si>
    <t>원광대</t>
    <phoneticPr fontId="2" type="noConversion"/>
  </si>
  <si>
    <t>국어국문</t>
  </si>
  <si>
    <t>을지대</t>
    <phoneticPr fontId="2" type="noConversion"/>
  </si>
  <si>
    <t>노어노문</t>
  </si>
  <si>
    <t>이화여대</t>
    <phoneticPr fontId="2" type="noConversion"/>
  </si>
  <si>
    <t>의예(자연)</t>
    <phoneticPr fontId="2" type="noConversion"/>
  </si>
  <si>
    <t>독어독문</t>
  </si>
  <si>
    <t>의예(인문)</t>
    <phoneticPr fontId="2" type="noConversion"/>
  </si>
  <si>
    <t>문헌정보</t>
  </si>
  <si>
    <t>인제대</t>
    <phoneticPr fontId="2" type="noConversion"/>
  </si>
  <si>
    <t>문화인류</t>
  </si>
  <si>
    <t>인하대</t>
    <phoneticPr fontId="2" type="noConversion"/>
  </si>
  <si>
    <t>불어불문</t>
  </si>
  <si>
    <t>전남대</t>
    <phoneticPr fontId="2" type="noConversion"/>
  </si>
  <si>
    <t>사학</t>
  </si>
  <si>
    <t>전북대</t>
    <phoneticPr fontId="2" type="noConversion"/>
  </si>
  <si>
    <r>
      <rPr>
        <b/>
        <sz val="6"/>
        <color theme="1"/>
        <rFont val="맑은 고딕"/>
        <family val="3"/>
        <charset val="129"/>
        <scheme val="minor"/>
      </rPr>
      <t xml:space="preserve">
</t>
    </r>
    <r>
      <rPr>
        <b/>
        <sz val="14"/>
        <color theme="1"/>
        <rFont val="맑은 고딕"/>
        <family val="3"/>
        <charset val="129"/>
        <scheme val="minor"/>
      </rPr>
      <t>&lt;이과 모집단위&gt;</t>
    </r>
    <r>
      <rPr>
        <b/>
        <sz val="9"/>
        <color theme="1"/>
        <rFont val="맑은 고딕"/>
        <family val="3"/>
        <charset val="129"/>
        <scheme val="minor"/>
      </rPr>
      <t xml:space="preserve">
</t>
    </r>
    <r>
      <rPr>
        <sz val="9"/>
        <color theme="1"/>
        <rFont val="맑은 고딕"/>
        <family val="3"/>
        <charset val="129"/>
        <scheme val="minor"/>
      </rPr>
      <t xml:space="preserve">의치한수약/SKY서성한중경외시건동홍인아항국숭곽에세단성광명상가인가경한서삼,
IN서울여대 6개교,경부전,제2캠,분교 (동국대경주, 건국대글로컬 제외)
</t>
    </r>
    <phoneticPr fontId="2" type="noConversion"/>
  </si>
  <si>
    <t>생활디자인</t>
  </si>
  <si>
    <t>제주대</t>
    <phoneticPr fontId="2" type="noConversion"/>
  </si>
  <si>
    <t>식품영양</t>
  </si>
  <si>
    <t>신학</t>
  </si>
  <si>
    <r>
      <rPr>
        <b/>
        <sz val="6"/>
        <color theme="1"/>
        <rFont val="맑은 고딕"/>
        <family val="3"/>
        <charset val="129"/>
        <scheme val="minor"/>
      </rPr>
      <t xml:space="preserve">
</t>
    </r>
    <r>
      <rPr>
        <b/>
        <sz val="14"/>
        <color theme="1"/>
        <rFont val="맑은 고딕"/>
        <family val="3"/>
        <charset val="129"/>
        <scheme val="minor"/>
      </rPr>
      <t>&lt;문과 모집단위&gt;</t>
    </r>
    <r>
      <rPr>
        <b/>
        <sz val="9"/>
        <color theme="1"/>
        <rFont val="맑은 고딕"/>
        <family val="3"/>
        <charset val="129"/>
        <scheme val="minor"/>
      </rPr>
      <t xml:space="preserve">
</t>
    </r>
    <r>
      <rPr>
        <sz val="9"/>
        <color theme="1"/>
        <rFont val="맑은 고딕"/>
        <family val="3"/>
        <charset val="129"/>
        <scheme val="minor"/>
      </rPr>
      <t>SKY서성한중이경외시건동홍</t>
    </r>
    <phoneticPr fontId="2" type="noConversion"/>
  </si>
  <si>
    <t>조선대</t>
    <phoneticPr fontId="2" type="noConversion"/>
  </si>
  <si>
    <t>실내건축</t>
  </si>
  <si>
    <t>중앙대</t>
    <phoneticPr fontId="2" type="noConversion"/>
  </si>
  <si>
    <t>아동가족</t>
  </si>
  <si>
    <t>충남대</t>
    <phoneticPr fontId="2" type="noConversion"/>
  </si>
  <si>
    <t>언론홍보</t>
  </si>
  <si>
    <t>영어영문</t>
  </si>
  <si>
    <t>충북대</t>
    <phoneticPr fontId="2" type="noConversion"/>
  </si>
  <si>
    <t>응용통계</t>
  </si>
  <si>
    <t>의류환경</t>
  </si>
  <si>
    <t>한림대</t>
    <phoneticPr fontId="2" type="noConversion"/>
  </si>
  <si>
    <t>VERSION 정보</t>
    <phoneticPr fontId="2" type="noConversion"/>
  </si>
  <si>
    <t>한양대</t>
    <phoneticPr fontId="2" type="noConversion"/>
  </si>
  <si>
    <t>중어중문</t>
  </si>
  <si>
    <t>DATE</t>
    <phoneticPr fontId="2" type="noConversion"/>
  </si>
  <si>
    <t>UPDATE 내용</t>
    <phoneticPr fontId="2" type="noConversion"/>
  </si>
  <si>
    <t>강릉대</t>
    <phoneticPr fontId="2" type="noConversion"/>
  </si>
  <si>
    <t>치의예</t>
    <phoneticPr fontId="2" type="noConversion"/>
  </si>
  <si>
    <t>철학</t>
  </si>
  <si>
    <t>20.04.15</t>
    <phoneticPr fontId="2" type="noConversion"/>
  </si>
  <si>
    <t>∀_01</t>
    <phoneticPr fontId="2" type="noConversion"/>
  </si>
  <si>
    <t xml:space="preserve"> 2022 가톨릭관동대, 서울여대 입시계획 확정</t>
    <phoneticPr fontId="2" type="noConversion"/>
  </si>
  <si>
    <t>행정</t>
  </si>
  <si>
    <t>∀E_01</t>
    <phoneticPr fontId="2" type="noConversion"/>
  </si>
  <si>
    <t xml:space="preserve"> 이공계 서비스 모집단위 범위 1차 추가 업데이트</t>
    <phoneticPr fontId="2" type="noConversion"/>
  </si>
  <si>
    <t>고려대</t>
  </si>
  <si>
    <t>가정교육</t>
  </si>
  <si>
    <t>20.04.17</t>
    <phoneticPr fontId="2" type="noConversion"/>
  </si>
  <si>
    <t>∀E_02</t>
    <phoneticPr fontId="2" type="noConversion"/>
  </si>
  <si>
    <t xml:space="preserve"> 2022 인문계 모집단위 업데이트</t>
    <phoneticPr fontId="2" type="noConversion"/>
  </si>
  <si>
    <t>20.04.20</t>
    <phoneticPr fontId="2" type="noConversion"/>
  </si>
  <si>
    <t>∀E_03</t>
    <phoneticPr fontId="2" type="noConversion"/>
  </si>
  <si>
    <t xml:space="preserve"> 대교협 자료 반영 및 2022 확정 상지대, 순천대 반영</t>
    <phoneticPr fontId="2" type="noConversion"/>
  </si>
  <si>
    <t>치의학</t>
    <phoneticPr fontId="2" type="noConversion"/>
  </si>
  <si>
    <t>20.04.30</t>
    <phoneticPr fontId="2" type="noConversion"/>
  </si>
  <si>
    <t>_FIN</t>
    <phoneticPr fontId="2" type="noConversion"/>
  </si>
  <si>
    <t xml:space="preserve"> 일부 학교(인제대, 인하대)를 제외한 정보 업데이트</t>
    <phoneticPr fontId="2" type="noConversion"/>
  </si>
  <si>
    <t>20.05.01</t>
    <phoneticPr fontId="2" type="noConversion"/>
  </si>
  <si>
    <t>_FIN02</t>
    <phoneticPr fontId="2" type="noConversion"/>
  </si>
  <si>
    <t xml:space="preserve"> 대전대 제외 모든 정보 탑재 완료</t>
    <phoneticPr fontId="2" type="noConversion"/>
  </si>
  <si>
    <t>20.05.04</t>
    <phoneticPr fontId="2" type="noConversion"/>
  </si>
  <si>
    <t>_FIN03</t>
    <phoneticPr fontId="2" type="noConversion"/>
  </si>
  <si>
    <t xml:space="preserve"> 서강대, 인제대, 경상대 업데이트</t>
    <phoneticPr fontId="2" type="noConversion"/>
  </si>
  <si>
    <t>치의예(자연)</t>
    <phoneticPr fontId="2" type="noConversion"/>
  </si>
  <si>
    <t>20.05.06</t>
    <phoneticPr fontId="2" type="noConversion"/>
  </si>
  <si>
    <t>_FIN최종</t>
    <phoneticPr fontId="2" type="noConversion"/>
  </si>
  <si>
    <t xml:space="preserve"> 대전대 데이터 업데이트</t>
    <phoneticPr fontId="2" type="noConversion"/>
  </si>
  <si>
    <t>치의예(인문)</t>
    <phoneticPr fontId="2" type="noConversion"/>
  </si>
  <si>
    <t>20.07.26</t>
    <phoneticPr fontId="2" type="noConversion"/>
  </si>
  <si>
    <t>최종00</t>
    <phoneticPr fontId="2" type="noConversion"/>
  </si>
  <si>
    <t xml:space="preserve"> 일부학교 모집군 수정</t>
    <phoneticPr fontId="2" type="noConversion"/>
  </si>
  <si>
    <t xml:space="preserve"> 2020년 9월 30일 기준 모집인원 및 지원군 추가 업데이트 완료</t>
    <phoneticPr fontId="2" type="noConversion"/>
  </si>
  <si>
    <t>치의예(지)</t>
    <phoneticPr fontId="2" type="noConversion"/>
  </si>
  <si>
    <t>미디어</t>
  </si>
  <si>
    <t>보정관</t>
  </si>
  <si>
    <t>▣ 탐구 1과목 반영 ▣</t>
    <phoneticPr fontId="2" type="noConversion"/>
  </si>
  <si>
    <t>기/미, 과1, (과2) 우수한 2개 백 5%, 3%</t>
    <phoneticPr fontId="2" type="noConversion"/>
  </si>
  <si>
    <t>한의예(자연)</t>
    <phoneticPr fontId="2" type="noConversion"/>
  </si>
  <si>
    <t>서어서문</t>
  </si>
  <si>
    <t>한의예(인문)</t>
    <phoneticPr fontId="2" type="noConversion"/>
  </si>
  <si>
    <t>식자경</t>
  </si>
  <si>
    <t>대구한</t>
    <phoneticPr fontId="2" type="noConversion"/>
  </si>
  <si>
    <t>언어</t>
  </si>
  <si>
    <t>대전대</t>
    <phoneticPr fontId="2" type="noConversion"/>
  </si>
  <si>
    <t>한의예(지)</t>
    <phoneticPr fontId="2" type="noConversion"/>
  </si>
  <si>
    <t>일어일문</t>
  </si>
  <si>
    <t>동신대</t>
    <phoneticPr fontId="2" type="noConversion"/>
  </si>
  <si>
    <t>동의대</t>
    <phoneticPr fontId="2" type="noConversion"/>
  </si>
  <si>
    <t>한의예_A</t>
    <phoneticPr fontId="2" type="noConversion"/>
  </si>
  <si>
    <t>한의예_B</t>
    <phoneticPr fontId="2" type="noConversion"/>
  </si>
  <si>
    <t>한의예(이)</t>
    <phoneticPr fontId="2" type="noConversion"/>
  </si>
  <si>
    <t>상지대</t>
    <phoneticPr fontId="2" type="noConversion"/>
  </si>
  <si>
    <t>컴퓨터</t>
  </si>
  <si>
    <t>세명대</t>
    <phoneticPr fontId="2" type="noConversion"/>
  </si>
  <si>
    <t>미/기 백 5%, 과탐(2) 백 5%</t>
    <phoneticPr fontId="2" type="noConversion"/>
  </si>
  <si>
    <t>☆</t>
  </si>
  <si>
    <t>통계</t>
  </si>
  <si>
    <t>우석대</t>
    <phoneticPr fontId="2" type="noConversion"/>
  </si>
  <si>
    <t>미/기 백 10%</t>
    <phoneticPr fontId="2" type="noConversion"/>
  </si>
  <si>
    <t>한국사</t>
  </si>
  <si>
    <t>한문</t>
  </si>
  <si>
    <t>서강대</t>
  </si>
  <si>
    <t>수의예(지)</t>
    <phoneticPr fontId="2" type="noConversion"/>
  </si>
  <si>
    <t>건국대</t>
    <phoneticPr fontId="2" type="noConversion"/>
  </si>
  <si>
    <t>영미문화</t>
  </si>
  <si>
    <t>유럽문화</t>
  </si>
  <si>
    <t>인 문</t>
  </si>
  <si>
    <t>중국문화</t>
  </si>
  <si>
    <t>지식융합</t>
  </si>
  <si>
    <t>성균관대</t>
  </si>
  <si>
    <t>글로벌경영</t>
  </si>
  <si>
    <t>글로벌경제</t>
  </si>
  <si>
    <t>글로벌리더</t>
  </si>
  <si>
    <t>사과계열</t>
  </si>
  <si>
    <t>가톨릭대</t>
    <phoneticPr fontId="2" type="noConversion"/>
  </si>
  <si>
    <t>영상</t>
  </si>
  <si>
    <t>의상</t>
  </si>
  <si>
    <t>약학(지)</t>
    <phoneticPr fontId="2" type="noConversion"/>
  </si>
  <si>
    <t>인문과학</t>
  </si>
  <si>
    <t>경성대</t>
    <phoneticPr fontId="2" type="noConversion"/>
  </si>
  <si>
    <t>한문교육</t>
  </si>
  <si>
    <t>한양대</t>
  </si>
  <si>
    <t>경제금융</t>
  </si>
  <si>
    <t>제약학</t>
    <phoneticPr fontId="2" type="noConversion"/>
  </si>
  <si>
    <t>교육공학</t>
  </si>
  <si>
    <t>약학부</t>
    <phoneticPr fontId="2" type="noConversion"/>
  </si>
  <si>
    <t>물리학Ⅰ</t>
    <phoneticPr fontId="2" type="noConversion"/>
  </si>
  <si>
    <t>물Ⅰ</t>
    <phoneticPr fontId="2" type="noConversion"/>
  </si>
  <si>
    <t>과탐 Ⅰ</t>
    <phoneticPr fontId="2" type="noConversion"/>
  </si>
  <si>
    <t>덕성여대</t>
    <phoneticPr fontId="2" type="noConversion"/>
  </si>
  <si>
    <t>화학Ⅰ</t>
  </si>
  <si>
    <t>화Ⅰ</t>
    <phoneticPr fontId="2" type="noConversion"/>
  </si>
  <si>
    <t>생명과학Ⅰ</t>
  </si>
  <si>
    <t>생Ⅰ</t>
    <phoneticPr fontId="2" type="noConversion"/>
  </si>
  <si>
    <t>동덕여대</t>
    <phoneticPr fontId="2" type="noConversion"/>
  </si>
  <si>
    <t>▣ 2022 약학 학부 40 편입 40 선발 ▣</t>
    <phoneticPr fontId="2" type="noConversion"/>
  </si>
  <si>
    <t>연극영화</t>
  </si>
  <si>
    <t>지Ⅰ</t>
    <phoneticPr fontId="2" type="noConversion"/>
  </si>
  <si>
    <t>삼육대</t>
    <phoneticPr fontId="2" type="noConversion"/>
  </si>
  <si>
    <r>
      <t xml:space="preserve">미/기 백 5%, 과탐 백 3% </t>
    </r>
    <r>
      <rPr>
        <b/>
        <sz val="8"/>
        <color theme="8" tint="-0.499984740745262"/>
        <rFont val="맑은 고딕"/>
        <family val="3"/>
        <charset val="129"/>
        <scheme val="minor"/>
      </rPr>
      <t>▣ 탐구 1과목 반영 ▣</t>
    </r>
    <phoneticPr fontId="2" type="noConversion"/>
  </si>
  <si>
    <t>물리학Ⅱ</t>
    <phoneticPr fontId="2" type="noConversion"/>
  </si>
  <si>
    <t>물Ⅱ</t>
    <phoneticPr fontId="2" type="noConversion"/>
  </si>
  <si>
    <t>과탐 Ⅱ</t>
    <phoneticPr fontId="2" type="noConversion"/>
  </si>
  <si>
    <t>약학계열</t>
    <phoneticPr fontId="2" type="noConversion"/>
  </si>
  <si>
    <t>화학Ⅱ</t>
  </si>
  <si>
    <t>화Ⅱ</t>
    <phoneticPr fontId="2" type="noConversion"/>
  </si>
  <si>
    <t>정책</t>
  </si>
  <si>
    <t>생명과학Ⅱ</t>
    <phoneticPr fontId="2" type="noConversion"/>
  </si>
  <si>
    <t>생Ⅱ</t>
    <phoneticPr fontId="2" type="noConversion"/>
  </si>
  <si>
    <t>순천대</t>
    <phoneticPr fontId="2" type="noConversion"/>
  </si>
  <si>
    <t>지구과학Ⅱ</t>
    <phoneticPr fontId="2" type="noConversion"/>
  </si>
  <si>
    <t>지Ⅱ</t>
    <phoneticPr fontId="2" type="noConversion"/>
  </si>
  <si>
    <t>생활과 윤리</t>
    <phoneticPr fontId="2" type="noConversion"/>
  </si>
  <si>
    <t>생윤</t>
    <phoneticPr fontId="2" type="noConversion"/>
  </si>
  <si>
    <t>사탐</t>
    <phoneticPr fontId="2" type="noConversion"/>
  </si>
  <si>
    <t>윤리와 사상</t>
  </si>
  <si>
    <t>윤사</t>
    <phoneticPr fontId="2" type="noConversion"/>
  </si>
  <si>
    <t>관광</t>
  </si>
  <si>
    <t>한국 지리</t>
    <phoneticPr fontId="2" type="noConversion"/>
  </si>
  <si>
    <t>한지</t>
    <phoneticPr fontId="2" type="noConversion"/>
  </si>
  <si>
    <t>데이터과학</t>
    <phoneticPr fontId="2" type="noConversion"/>
  </si>
  <si>
    <t>세계 지리</t>
    <phoneticPr fontId="2" type="noConversion"/>
  </si>
  <si>
    <t>세지</t>
    <phoneticPr fontId="2" type="noConversion"/>
  </si>
  <si>
    <t>미디어커뮤</t>
  </si>
  <si>
    <t>동아시아사</t>
  </si>
  <si>
    <t>동사</t>
    <phoneticPr fontId="2" type="noConversion"/>
  </si>
  <si>
    <t>심리뇌과학</t>
    <phoneticPr fontId="2" type="noConversion"/>
  </si>
  <si>
    <t>세계사</t>
  </si>
  <si>
    <t>세사</t>
    <phoneticPr fontId="2" type="noConversion"/>
  </si>
  <si>
    <t>미래산업약학</t>
    <phoneticPr fontId="2" type="noConversion"/>
  </si>
  <si>
    <t>정보시스템</t>
  </si>
  <si>
    <t>정치와 법</t>
  </si>
  <si>
    <t>정법</t>
    <phoneticPr fontId="2" type="noConversion"/>
  </si>
  <si>
    <t>약학(미기+과)</t>
    <phoneticPr fontId="2" type="noConversion"/>
  </si>
  <si>
    <t>파이낸스경영</t>
  </si>
  <si>
    <t>경제</t>
    <phoneticPr fontId="2" type="noConversion"/>
  </si>
  <si>
    <t>약학(확통+사)</t>
    <phoneticPr fontId="2" type="noConversion"/>
  </si>
  <si>
    <t>사회·문화</t>
  </si>
  <si>
    <t>사문</t>
    <phoneticPr fontId="2" type="noConversion"/>
  </si>
  <si>
    <t>중앙대</t>
  </si>
  <si>
    <t>공공인재</t>
  </si>
  <si>
    <t>독일어Ⅰ</t>
  </si>
  <si>
    <t>독어</t>
    <phoneticPr fontId="2" type="noConversion"/>
  </si>
  <si>
    <t>약학부(지)</t>
    <phoneticPr fontId="2" type="noConversion"/>
  </si>
  <si>
    <t>글로벌금융</t>
  </si>
  <si>
    <t>프랑스어Ⅰ</t>
  </si>
  <si>
    <t>프어</t>
    <phoneticPr fontId="2" type="noConversion"/>
  </si>
  <si>
    <t>스페인어Ⅰ</t>
  </si>
  <si>
    <t>스어</t>
    <phoneticPr fontId="2" type="noConversion"/>
  </si>
  <si>
    <t>경영경제</t>
  </si>
  <si>
    <t>중국어Ⅰ</t>
  </si>
  <si>
    <t>중어</t>
    <phoneticPr fontId="2" type="noConversion"/>
  </si>
  <si>
    <t>▣ 탐구 1과목 반영 ▣</t>
  </si>
  <si>
    <t>사회과학</t>
  </si>
  <si>
    <t>일본어Ⅰ</t>
  </si>
  <si>
    <t>일어</t>
    <phoneticPr fontId="2" type="noConversion"/>
  </si>
  <si>
    <t>러시아어Ⅰ</t>
  </si>
  <si>
    <t>러어</t>
    <phoneticPr fontId="2" type="noConversion"/>
  </si>
  <si>
    <t>인문</t>
  </si>
  <si>
    <t>아랍어Ⅰ</t>
  </si>
  <si>
    <t>아랍</t>
    <phoneticPr fontId="2" type="noConversion"/>
  </si>
  <si>
    <t>차의과대</t>
    <phoneticPr fontId="2" type="noConversion"/>
  </si>
  <si>
    <t>간호(인)</t>
  </si>
  <si>
    <t>베트남어Ⅰ</t>
  </si>
  <si>
    <t>베어</t>
    <phoneticPr fontId="2" type="noConversion"/>
  </si>
  <si>
    <t>경영학부</t>
  </si>
  <si>
    <t>이화여대</t>
  </si>
  <si>
    <t>간호(통)</t>
  </si>
  <si>
    <t>제약학(지)</t>
    <phoneticPr fontId="2" type="noConversion"/>
  </si>
  <si>
    <t>한양대E</t>
    <phoneticPr fontId="2" type="noConversion"/>
  </si>
  <si>
    <t>교원대</t>
    <phoneticPr fontId="2" type="noConversion"/>
  </si>
  <si>
    <t>초등교육</t>
    <phoneticPr fontId="2" type="noConversion"/>
  </si>
  <si>
    <t>미/기 백 10%, ▣ 면접 폐지 ▣</t>
    <phoneticPr fontId="2" type="noConversion"/>
  </si>
  <si>
    <t>뇌인지과학</t>
  </si>
  <si>
    <t>경인교대</t>
    <phoneticPr fontId="2" type="noConversion"/>
  </si>
  <si>
    <t>미/기 백 3%</t>
    <phoneticPr fontId="2" type="noConversion"/>
  </si>
  <si>
    <t>공주교대</t>
    <phoneticPr fontId="2" type="noConversion"/>
  </si>
  <si>
    <t>유아교육</t>
  </si>
  <si>
    <t>광주교대</t>
    <phoneticPr fontId="2" type="noConversion"/>
  </si>
  <si>
    <t>대구교대</t>
    <phoneticPr fontId="2" type="noConversion"/>
  </si>
  <si>
    <t>특수교육</t>
  </si>
  <si>
    <t>부산교대</t>
    <phoneticPr fontId="2" type="noConversion"/>
  </si>
  <si>
    <t>미/기 백 5%, 과탐 백 5%</t>
    <phoneticPr fontId="2" type="noConversion"/>
  </si>
  <si>
    <t>경희대</t>
  </si>
  <si>
    <t>서울교대</t>
    <phoneticPr fontId="2" type="noConversion"/>
  </si>
  <si>
    <t>과탐 표 3%</t>
    <phoneticPr fontId="2" type="noConversion"/>
  </si>
  <si>
    <t>전주교대</t>
    <phoneticPr fontId="2" type="noConversion"/>
  </si>
  <si>
    <t>미/기 백 5%</t>
    <phoneticPr fontId="2" type="noConversion"/>
  </si>
  <si>
    <t>무역</t>
  </si>
  <si>
    <t>진주교대</t>
    <phoneticPr fontId="2" type="noConversion"/>
  </si>
  <si>
    <t>미/기 백 5%, ▣ 내신 폐지, 면접증가 ▣</t>
    <phoneticPr fontId="2" type="noConversion"/>
  </si>
  <si>
    <t>청주교대</t>
    <phoneticPr fontId="2" type="noConversion"/>
  </si>
  <si>
    <t>미/기 표 5%</t>
    <phoneticPr fontId="2" type="noConversion"/>
  </si>
  <si>
    <t>미디어</t>
    <phoneticPr fontId="2" type="noConversion"/>
  </si>
  <si>
    <t>춘천교대</t>
    <phoneticPr fontId="2" type="noConversion"/>
  </si>
  <si>
    <t>자율전공</t>
  </si>
  <si>
    <t>간호(유형Ⅱ)</t>
    <phoneticPr fontId="2" type="noConversion"/>
  </si>
  <si>
    <t>건설환경</t>
    <phoneticPr fontId="2" type="noConversion"/>
  </si>
  <si>
    <t>건축</t>
  </si>
  <si>
    <t>기계</t>
  </si>
  <si>
    <t>호텔경영</t>
  </si>
  <si>
    <t>물리</t>
  </si>
  <si>
    <t>회계세무</t>
  </si>
  <si>
    <t>물리교육</t>
  </si>
  <si>
    <t>바시소</t>
  </si>
  <si>
    <t>산림과학</t>
    <phoneticPr fontId="2" type="noConversion"/>
  </si>
  <si>
    <t>산업공</t>
  </si>
  <si>
    <t>생명과학</t>
  </si>
  <si>
    <t>생물교육</t>
  </si>
  <si>
    <t>영어통번역</t>
  </si>
  <si>
    <t>수리과학</t>
  </si>
  <si>
    <t>수학교육</t>
  </si>
  <si>
    <t>주거환경</t>
  </si>
  <si>
    <t>식동생공</t>
    <phoneticPr fontId="2" type="noConversion"/>
  </si>
  <si>
    <t>식물생산</t>
  </si>
  <si>
    <t>국제</t>
  </si>
  <si>
    <t>우주항공</t>
  </si>
  <si>
    <t>글로벌커뮤</t>
  </si>
  <si>
    <t>원자핵공</t>
  </si>
  <si>
    <t>러시아어</t>
  </si>
  <si>
    <t>응생화</t>
  </si>
  <si>
    <t>스페인어</t>
  </si>
  <si>
    <t>의류(유형Ⅱ)</t>
    <phoneticPr fontId="2" type="noConversion"/>
  </si>
  <si>
    <t>일본어</t>
  </si>
  <si>
    <t>재료공</t>
    <phoneticPr fontId="2" type="noConversion"/>
  </si>
  <si>
    <t>중국어</t>
  </si>
  <si>
    <t>전기정보</t>
    <phoneticPr fontId="2" type="noConversion"/>
  </si>
  <si>
    <t>프랑스어</t>
  </si>
  <si>
    <t>조경시스템</t>
    <phoneticPr fontId="2" type="noConversion"/>
  </si>
  <si>
    <t>한국어</t>
  </si>
  <si>
    <t>조선해양</t>
    <phoneticPr fontId="2" type="noConversion"/>
  </si>
  <si>
    <t>한국외대</t>
  </si>
  <si>
    <t>ELLT</t>
  </si>
  <si>
    <t>자유전공</t>
    <phoneticPr fontId="2" type="noConversion"/>
  </si>
  <si>
    <t>LT학부</t>
  </si>
  <si>
    <t>지구교육</t>
  </si>
  <si>
    <t>지구환경</t>
    <phoneticPr fontId="2" type="noConversion"/>
  </si>
  <si>
    <t>독어교육</t>
  </si>
  <si>
    <t>천문</t>
  </si>
  <si>
    <t>말레이어</t>
  </si>
  <si>
    <t>컴퓨터공</t>
  </si>
  <si>
    <t>몽골어</t>
  </si>
  <si>
    <t>통계</t>
    <phoneticPr fontId="2" type="noConversion"/>
  </si>
  <si>
    <t>베트남어</t>
  </si>
  <si>
    <t>화생공</t>
    <phoneticPr fontId="2" type="noConversion"/>
  </si>
  <si>
    <t>불어교육</t>
  </si>
  <si>
    <t>화학</t>
  </si>
  <si>
    <t>아랍어</t>
  </si>
  <si>
    <t>화학교육</t>
  </si>
  <si>
    <t>ISE</t>
    <phoneticPr fontId="2" type="noConversion"/>
  </si>
  <si>
    <t>이란어</t>
  </si>
  <si>
    <t>인도어</t>
  </si>
  <si>
    <t>건축공</t>
  </si>
  <si>
    <t>일본언문</t>
  </si>
  <si>
    <t>글융공</t>
    <phoneticPr fontId="2" type="noConversion"/>
  </si>
  <si>
    <t>중국어교육</t>
  </si>
  <si>
    <t>기계공</t>
    <phoneticPr fontId="2" type="noConversion"/>
  </si>
  <si>
    <t>중국언문</t>
  </si>
  <si>
    <t>대기과학</t>
    <phoneticPr fontId="2" type="noConversion"/>
  </si>
  <si>
    <t>태국어</t>
  </si>
  <si>
    <t>도시공</t>
  </si>
  <si>
    <t>터키아제르어</t>
  </si>
  <si>
    <t>한국어교육</t>
  </si>
  <si>
    <t>사환시</t>
  </si>
  <si>
    <t>EICC</t>
  </si>
  <si>
    <t>LD학부</t>
  </si>
  <si>
    <t>생명공</t>
  </si>
  <si>
    <t>생화학</t>
  </si>
  <si>
    <t>국제통상</t>
  </si>
  <si>
    <t>수학</t>
  </si>
  <si>
    <t>네덜란드어</t>
  </si>
  <si>
    <t>시스템반공</t>
    <phoneticPr fontId="2" type="noConversion"/>
  </si>
  <si>
    <t>독일어</t>
  </si>
  <si>
    <t>시스템생물</t>
  </si>
  <si>
    <t>노어노문</t>
    <phoneticPr fontId="2" type="noConversion"/>
  </si>
  <si>
    <t>식품영양</t>
    <phoneticPr fontId="2" type="noConversion"/>
  </si>
  <si>
    <t>신소재공</t>
    <phoneticPr fontId="2" type="noConversion"/>
  </si>
  <si>
    <t>스칸디어</t>
  </si>
  <si>
    <t>의류환경</t>
    <phoneticPr fontId="2" type="noConversion"/>
  </si>
  <si>
    <t>전기전자</t>
    <phoneticPr fontId="2" type="noConversion"/>
  </si>
  <si>
    <t>융합일본</t>
  </si>
  <si>
    <t>지구과학</t>
  </si>
  <si>
    <t>이탈리아어</t>
  </si>
  <si>
    <t>천문우주</t>
    <phoneticPr fontId="2" type="noConversion"/>
  </si>
  <si>
    <t>중국외통</t>
  </si>
  <si>
    <t>화공생명공</t>
    <phoneticPr fontId="2" type="noConversion"/>
  </si>
  <si>
    <t>포르투갈어</t>
  </si>
  <si>
    <t>경영학부</t>
    <phoneticPr fontId="2" type="noConversion"/>
  </si>
  <si>
    <t>건사환</t>
  </si>
  <si>
    <t>이 공</t>
    <phoneticPr fontId="2" type="noConversion"/>
  </si>
  <si>
    <t>시립대</t>
  </si>
  <si>
    <t>세무</t>
  </si>
  <si>
    <t>국사</t>
  </si>
  <si>
    <t>바시의</t>
  </si>
  <si>
    <t>바의공</t>
  </si>
  <si>
    <t>국제관계</t>
  </si>
  <si>
    <t>반도체공</t>
    <phoneticPr fontId="2" type="noConversion"/>
  </si>
  <si>
    <t>도시사회</t>
  </si>
  <si>
    <t>보환융</t>
    <phoneticPr fontId="2" type="noConversion"/>
  </si>
  <si>
    <t>사이버국방</t>
  </si>
  <si>
    <t>산업경영공</t>
    <phoneticPr fontId="2" type="noConversion"/>
  </si>
  <si>
    <t>중국어문화</t>
  </si>
  <si>
    <t>도시행정</t>
  </si>
  <si>
    <t>식품공</t>
  </si>
  <si>
    <t>융합(이월)</t>
  </si>
  <si>
    <t>건국대Ⅰ</t>
    <phoneticPr fontId="2" type="noConversion"/>
  </si>
  <si>
    <t>글로벌비즈</t>
    <phoneticPr fontId="2" type="noConversion"/>
  </si>
  <si>
    <t>자유전공(자)</t>
    <phoneticPr fontId="2" type="noConversion"/>
  </si>
  <si>
    <t>영어교육</t>
    <phoneticPr fontId="2" type="noConversion"/>
  </si>
  <si>
    <t>일어교육</t>
    <phoneticPr fontId="2" type="noConversion"/>
  </si>
  <si>
    <t>건국대Ⅱ</t>
    <phoneticPr fontId="2" type="noConversion"/>
  </si>
  <si>
    <t>국제무역</t>
    <phoneticPr fontId="2" type="noConversion"/>
  </si>
  <si>
    <t>기술경영</t>
    <phoneticPr fontId="2" type="noConversion"/>
  </si>
  <si>
    <t>교육공학</t>
    <phoneticPr fontId="2" type="noConversion"/>
  </si>
  <si>
    <t>국어국문</t>
    <phoneticPr fontId="2" type="noConversion"/>
  </si>
  <si>
    <t>환경생태공</t>
    <phoneticPr fontId="2" type="noConversion"/>
  </si>
  <si>
    <t>문화콘텐츠</t>
    <phoneticPr fontId="2" type="noConversion"/>
  </si>
  <si>
    <t>서강대</t>
    <phoneticPr fontId="2" type="noConversion"/>
  </si>
  <si>
    <t>사학</t>
    <phoneticPr fontId="2" type="noConversion"/>
  </si>
  <si>
    <t>영어영문</t>
    <phoneticPr fontId="2" type="noConversion"/>
  </si>
  <si>
    <t>융합인재</t>
    <phoneticPr fontId="2" type="noConversion"/>
  </si>
  <si>
    <t>의상</t>
    <phoneticPr fontId="2" type="noConversion"/>
  </si>
  <si>
    <t>전자</t>
  </si>
  <si>
    <t>중어중문</t>
    <phoneticPr fontId="2" type="noConversion"/>
  </si>
  <si>
    <t>지융미</t>
    <phoneticPr fontId="2" type="noConversion"/>
  </si>
  <si>
    <t>지리학</t>
    <phoneticPr fontId="2" type="noConversion"/>
  </si>
  <si>
    <t>컴퓨터공</t>
    <phoneticPr fontId="2" type="noConversion"/>
  </si>
  <si>
    <t>철학</t>
    <phoneticPr fontId="2" type="noConversion"/>
  </si>
  <si>
    <t>화학</t>
    <phoneticPr fontId="2" type="noConversion"/>
  </si>
  <si>
    <t>GBME</t>
    <phoneticPr fontId="2" type="noConversion"/>
  </si>
  <si>
    <t>부동산</t>
    <phoneticPr fontId="2" type="noConversion"/>
  </si>
  <si>
    <t>건설환경공</t>
    <phoneticPr fontId="2" type="noConversion"/>
  </si>
  <si>
    <t>응용통계</t>
    <phoneticPr fontId="2" type="noConversion"/>
  </si>
  <si>
    <t>공학계열</t>
    <phoneticPr fontId="2" type="noConversion"/>
  </si>
  <si>
    <t>정치외교</t>
    <phoneticPr fontId="2" type="noConversion"/>
  </si>
  <si>
    <t>반시공</t>
    <phoneticPr fontId="2" type="noConversion"/>
  </si>
  <si>
    <t>행정</t>
    <phoneticPr fontId="2" type="noConversion"/>
  </si>
  <si>
    <t>소프트웨어</t>
    <phoneticPr fontId="2" type="noConversion"/>
  </si>
  <si>
    <t>수학교육</t>
    <phoneticPr fontId="2" type="noConversion"/>
  </si>
  <si>
    <t>경영정보</t>
    <phoneticPr fontId="2" type="noConversion"/>
  </si>
  <si>
    <t>자연과학계열</t>
    <phoneticPr fontId="2" type="noConversion"/>
  </si>
  <si>
    <t>전자전기</t>
    <phoneticPr fontId="2" type="noConversion"/>
  </si>
  <si>
    <t>교육학</t>
    <phoneticPr fontId="2" type="noConversion"/>
  </si>
  <si>
    <t>컴퓨터교육</t>
    <phoneticPr fontId="2" type="noConversion"/>
  </si>
  <si>
    <t>국어교육</t>
    <phoneticPr fontId="2" type="noConversion"/>
  </si>
  <si>
    <t>간호</t>
    <phoneticPr fontId="2" type="noConversion"/>
  </si>
  <si>
    <r>
      <t>과탐</t>
    </r>
    <r>
      <rPr>
        <b/>
        <sz val="8"/>
        <color theme="8" tint="-0.499984740745262"/>
        <rFont val="맑은 고딕"/>
        <family val="3"/>
        <charset val="129"/>
      </rPr>
      <t>Ⅱ 변표 3%</t>
    </r>
    <phoneticPr fontId="2" type="noConversion"/>
  </si>
  <si>
    <t>국제통상</t>
    <phoneticPr fontId="2" type="noConversion"/>
  </si>
  <si>
    <t>건설환경</t>
  </si>
  <si>
    <t>국문문창</t>
    <phoneticPr fontId="2" type="noConversion"/>
  </si>
  <si>
    <t>건축학부</t>
    <phoneticPr fontId="2" type="noConversion"/>
  </si>
  <si>
    <t>미디어커뮤</t>
    <phoneticPr fontId="2" type="noConversion"/>
  </si>
  <si>
    <t>북한</t>
    <phoneticPr fontId="2" type="noConversion"/>
  </si>
  <si>
    <t>불교학</t>
    <phoneticPr fontId="2" type="noConversion"/>
  </si>
  <si>
    <t>사회복지</t>
    <phoneticPr fontId="2" type="noConversion"/>
  </si>
  <si>
    <t>식품산업</t>
    <phoneticPr fontId="2" type="noConversion"/>
  </si>
  <si>
    <t>역사교육</t>
    <phoneticPr fontId="2" type="noConversion"/>
  </si>
  <si>
    <t>원자력공</t>
  </si>
  <si>
    <t>유기나노공</t>
    <phoneticPr fontId="2" type="noConversion"/>
  </si>
  <si>
    <t>융합전자공</t>
    <phoneticPr fontId="2" type="noConversion"/>
  </si>
  <si>
    <t>지리교육</t>
    <phoneticPr fontId="2" type="noConversion"/>
  </si>
  <si>
    <t>자원환경공</t>
  </si>
  <si>
    <t>전기생체공</t>
    <phoneticPr fontId="2" type="noConversion"/>
  </si>
  <si>
    <t>컴퓨터SW</t>
    <phoneticPr fontId="2" type="noConversion"/>
  </si>
  <si>
    <t>경찰행정</t>
    <phoneticPr fontId="2" type="noConversion"/>
  </si>
  <si>
    <t>광고홍보</t>
    <phoneticPr fontId="2" type="noConversion"/>
  </si>
  <si>
    <t>법학</t>
    <phoneticPr fontId="2" type="noConversion"/>
  </si>
  <si>
    <t>미래자동차</t>
    <phoneticPr fontId="2" type="noConversion"/>
  </si>
  <si>
    <t>사회</t>
    <phoneticPr fontId="2" type="noConversion"/>
  </si>
  <si>
    <t>일본</t>
    <phoneticPr fontId="2" type="noConversion"/>
  </si>
  <si>
    <t>회계</t>
    <phoneticPr fontId="2" type="noConversion"/>
  </si>
  <si>
    <t>홍익대</t>
    <phoneticPr fontId="2" type="noConversion"/>
  </si>
  <si>
    <t>에너지공</t>
    <phoneticPr fontId="2" type="noConversion"/>
  </si>
  <si>
    <t>화학공</t>
    <phoneticPr fontId="2" type="noConversion"/>
  </si>
  <si>
    <t>산업보안</t>
    <phoneticPr fontId="2" type="noConversion"/>
  </si>
  <si>
    <t>생명공학*</t>
    <phoneticPr fontId="2" type="noConversion"/>
  </si>
  <si>
    <t>독어독문</t>
    <phoneticPr fontId="2" type="noConversion"/>
  </si>
  <si>
    <t>화학신소재</t>
    <phoneticPr fontId="2" type="noConversion"/>
  </si>
  <si>
    <t>공과대학</t>
    <phoneticPr fontId="2" type="noConversion"/>
  </si>
  <si>
    <t>불어불문</t>
    <phoneticPr fontId="2" type="noConversion"/>
  </si>
  <si>
    <t>예술공학*</t>
    <phoneticPr fontId="2" type="noConversion"/>
  </si>
  <si>
    <t>자연과학</t>
    <phoneticPr fontId="2" type="noConversion"/>
  </si>
  <si>
    <t>자율전공</t>
    <phoneticPr fontId="2" type="noConversion"/>
  </si>
  <si>
    <t>창의ICT</t>
    <phoneticPr fontId="2" type="noConversion"/>
  </si>
  <si>
    <t>간호(통)</t>
    <phoneticPr fontId="2" type="noConversion"/>
  </si>
  <si>
    <t>과학교육</t>
  </si>
  <si>
    <t>뇌인지과학</t>
    <phoneticPr fontId="2" type="noConversion"/>
  </si>
  <si>
    <t>물리</t>
    <phoneticPr fontId="2" type="noConversion"/>
  </si>
  <si>
    <t>생물</t>
    <phoneticPr fontId="2" type="noConversion"/>
  </si>
  <si>
    <t>약과학</t>
    <phoneticPr fontId="2" type="noConversion"/>
  </si>
  <si>
    <t>정디플</t>
    <phoneticPr fontId="2" type="noConversion"/>
  </si>
  <si>
    <t>지리</t>
    <phoneticPr fontId="2" type="noConversion"/>
  </si>
  <si>
    <t>한약학</t>
    <phoneticPr fontId="2" type="noConversion"/>
  </si>
  <si>
    <t>사회기반</t>
  </si>
  <si>
    <t>생체의공</t>
  </si>
  <si>
    <t>소프트웨어</t>
  </si>
  <si>
    <t>식물환경</t>
  </si>
  <si>
    <t>식품생명공</t>
    <phoneticPr fontId="2" type="noConversion"/>
  </si>
  <si>
    <t>우주과학</t>
  </si>
  <si>
    <t>원예생명</t>
  </si>
  <si>
    <t>유전공학</t>
  </si>
  <si>
    <t>응용물리</t>
  </si>
  <si>
    <t>응용수학</t>
  </si>
  <si>
    <t>응용화학</t>
  </si>
  <si>
    <t>전자공</t>
    <phoneticPr fontId="2" type="noConversion"/>
  </si>
  <si>
    <t>정보전자</t>
  </si>
  <si>
    <t>한방생명공</t>
    <phoneticPr fontId="2" type="noConversion"/>
  </si>
  <si>
    <t>환경공</t>
  </si>
  <si>
    <t>시립대</t>
    <phoneticPr fontId="2" type="noConversion"/>
  </si>
  <si>
    <t>공간정보공</t>
    <phoneticPr fontId="2" type="noConversion"/>
  </si>
  <si>
    <t>교통공</t>
  </si>
  <si>
    <t>기계정보공</t>
    <phoneticPr fontId="2" type="noConversion"/>
  </si>
  <si>
    <t>도시공</t>
    <phoneticPr fontId="2" type="noConversion"/>
  </si>
  <si>
    <t>전전컴</t>
    <phoneticPr fontId="2" type="noConversion"/>
  </si>
  <si>
    <t>조경</t>
  </si>
  <si>
    <t>토목공</t>
    <phoneticPr fontId="2" type="noConversion"/>
  </si>
  <si>
    <t>환경원예</t>
    <phoneticPr fontId="2" type="noConversion"/>
  </si>
  <si>
    <t>융합(이월)</t>
    <phoneticPr fontId="2" type="noConversion"/>
  </si>
  <si>
    <t>기계항공공</t>
    <phoneticPr fontId="2" type="noConversion"/>
  </si>
  <si>
    <t>생물공</t>
    <phoneticPr fontId="2" type="noConversion"/>
  </si>
  <si>
    <t>사회환경공</t>
    <phoneticPr fontId="2" type="noConversion"/>
  </si>
  <si>
    <t>동물자원</t>
  </si>
  <si>
    <t>산림조경</t>
  </si>
  <si>
    <t>식량자원</t>
  </si>
  <si>
    <t>식품유통</t>
  </si>
  <si>
    <t>축산식품</t>
  </si>
  <si>
    <t>환경보건</t>
  </si>
  <si>
    <t>ICT융합</t>
  </si>
  <si>
    <t>운행체공</t>
  </si>
  <si>
    <t>시스템생명</t>
  </si>
  <si>
    <t>융합생명공</t>
    <phoneticPr fontId="2" type="noConversion"/>
  </si>
  <si>
    <t>의생명공</t>
    <phoneticPr fontId="2" type="noConversion"/>
  </si>
  <si>
    <t>줄기세포공</t>
    <phoneticPr fontId="2" type="noConversion"/>
  </si>
  <si>
    <t>화장품공</t>
    <phoneticPr fontId="2" type="noConversion"/>
  </si>
  <si>
    <t>가정교육</t>
    <phoneticPr fontId="2" type="noConversion"/>
  </si>
  <si>
    <t>기계로봇</t>
    <phoneticPr fontId="2" type="noConversion"/>
  </si>
  <si>
    <t>멀티미디어</t>
    <phoneticPr fontId="2" type="noConversion"/>
  </si>
  <si>
    <t>바이오환경*</t>
    <phoneticPr fontId="2" type="noConversion"/>
  </si>
  <si>
    <t>산업시스템</t>
    <phoneticPr fontId="2" type="noConversion"/>
  </si>
  <si>
    <t>생명과학*</t>
    <phoneticPr fontId="2" type="noConversion"/>
  </si>
  <si>
    <t>융합에너지</t>
    <phoneticPr fontId="2" type="noConversion"/>
  </si>
  <si>
    <t>물리반도체</t>
    <phoneticPr fontId="2" type="noConversion"/>
  </si>
  <si>
    <t>식품생명공*</t>
    <phoneticPr fontId="2" type="noConversion"/>
  </si>
  <si>
    <t>의생명공*</t>
    <phoneticPr fontId="2" type="noConversion"/>
  </si>
  <si>
    <t>정보통신</t>
  </si>
  <si>
    <t>화공생물공</t>
    <phoneticPr fontId="2" type="noConversion"/>
  </si>
  <si>
    <t>기시디</t>
    <phoneticPr fontId="2" type="noConversion"/>
  </si>
  <si>
    <t>신소화공</t>
    <phoneticPr fontId="2" type="noConversion"/>
  </si>
  <si>
    <t>자율전공(자)</t>
    <phoneticPr fontId="2" type="noConversion"/>
  </si>
  <si>
    <t>전자전기</t>
  </si>
  <si>
    <t>데이터컴공</t>
    <phoneticPr fontId="2" type="noConversion"/>
  </si>
  <si>
    <t>사회인프라</t>
    <phoneticPr fontId="2" type="noConversion"/>
  </si>
  <si>
    <t>생명공</t>
    <phoneticPr fontId="2" type="noConversion"/>
  </si>
  <si>
    <t>정보통신공</t>
    <phoneticPr fontId="2" type="noConversion"/>
  </si>
  <si>
    <t>조선해양공</t>
    <phoneticPr fontId="2" type="noConversion"/>
  </si>
  <si>
    <t>환경공</t>
    <phoneticPr fontId="2" type="noConversion"/>
  </si>
  <si>
    <t>고분자공</t>
  </si>
  <si>
    <t>아태물류</t>
  </si>
  <si>
    <t>전기공</t>
    <phoneticPr fontId="2" type="noConversion"/>
  </si>
  <si>
    <t>항공우주</t>
  </si>
  <si>
    <t>해양과학</t>
  </si>
  <si>
    <t>건설시스템</t>
  </si>
  <si>
    <t>교통시스템</t>
    <phoneticPr fontId="2" type="noConversion"/>
  </si>
  <si>
    <t>국방디지털</t>
  </si>
  <si>
    <t>사이버보안</t>
  </si>
  <si>
    <t>응용화생공</t>
    <phoneticPr fontId="2" type="noConversion"/>
  </si>
  <si>
    <t>환경안전공</t>
    <phoneticPr fontId="2" type="noConversion"/>
  </si>
  <si>
    <t>숙명여대</t>
    <phoneticPr fontId="2" type="noConversion"/>
  </si>
  <si>
    <t>IT공학</t>
  </si>
  <si>
    <t>기계시스템</t>
    <phoneticPr fontId="2" type="noConversion"/>
  </si>
  <si>
    <t>기초공학</t>
  </si>
  <si>
    <t>생명시스템</t>
  </si>
  <si>
    <t>물리 백 5%</t>
    <phoneticPr fontId="2" type="noConversion"/>
  </si>
  <si>
    <t>의류</t>
  </si>
  <si>
    <t>컴퓨터과학</t>
    <phoneticPr fontId="2" type="noConversion"/>
  </si>
  <si>
    <t>항공대</t>
    <phoneticPr fontId="2" type="noConversion"/>
  </si>
  <si>
    <t>항공교통</t>
  </si>
  <si>
    <t>항공운항</t>
  </si>
  <si>
    <t>항공재료</t>
  </si>
  <si>
    <t>스마트드론</t>
    <phoneticPr fontId="2" type="noConversion"/>
  </si>
  <si>
    <t>항공전자</t>
  </si>
  <si>
    <t>국민대</t>
    <phoneticPr fontId="2" type="noConversion"/>
  </si>
  <si>
    <t>경영정보</t>
  </si>
  <si>
    <t>경영통계</t>
  </si>
  <si>
    <t>기계시스템</t>
  </si>
  <si>
    <t>기계재료</t>
  </si>
  <si>
    <t>나노소재</t>
  </si>
  <si>
    <t>나노전자</t>
  </si>
  <si>
    <t>바이오발효</t>
  </si>
  <si>
    <t>바이오의약</t>
  </si>
  <si>
    <t>산림환경</t>
  </si>
  <si>
    <t>에너지기계</t>
  </si>
  <si>
    <t>지능전자</t>
    <phoneticPr fontId="2" type="noConversion"/>
  </si>
  <si>
    <t>융합기계</t>
  </si>
  <si>
    <t>융합전자</t>
  </si>
  <si>
    <t>임산생명</t>
  </si>
  <si>
    <t>자동차IT</t>
  </si>
  <si>
    <t>자동차공</t>
  </si>
  <si>
    <t>전자시스템</t>
  </si>
  <si>
    <t>전자재료</t>
  </si>
  <si>
    <t>정보보안</t>
  </si>
  <si>
    <t>숭실대</t>
    <phoneticPr fontId="2" type="noConversion"/>
  </si>
  <si>
    <t>미/기 표 5%, 과탐 백 각 2.5%</t>
    <phoneticPr fontId="2" type="noConversion"/>
  </si>
  <si>
    <t>산업정보</t>
  </si>
  <si>
    <t>IT융합</t>
  </si>
  <si>
    <t>AI융합</t>
    <phoneticPr fontId="2" type="noConversion"/>
  </si>
  <si>
    <t>글미디</t>
    <phoneticPr fontId="2" type="noConversion"/>
  </si>
  <si>
    <t>보험수리</t>
  </si>
  <si>
    <t>유기신소재</t>
  </si>
  <si>
    <t>의생명</t>
  </si>
  <si>
    <t>과기대</t>
    <phoneticPr fontId="2" type="noConversion"/>
  </si>
  <si>
    <t>ITM전공</t>
  </si>
  <si>
    <r>
      <t>과탐</t>
    </r>
    <r>
      <rPr>
        <b/>
        <sz val="8"/>
        <color theme="8" tint="-0.499984740745262"/>
        <rFont val="맑은 고딕"/>
        <family val="3"/>
        <charset val="129"/>
      </rPr>
      <t>Ⅱ</t>
    </r>
    <r>
      <rPr>
        <b/>
        <sz val="8"/>
        <color theme="8" tint="-0.499984740745262"/>
        <rFont val="맑은 고딕"/>
        <family val="3"/>
        <charset val="129"/>
        <scheme val="minor"/>
      </rPr>
      <t xml:space="preserve"> 표획 3%</t>
    </r>
    <phoneticPr fontId="2" type="noConversion"/>
  </si>
  <si>
    <t>MSDE</t>
  </si>
  <si>
    <t>신소재</t>
  </si>
  <si>
    <t>안경광학</t>
  </si>
  <si>
    <t>안전공</t>
  </si>
  <si>
    <t>전기정보공</t>
    <phoneticPr fontId="2" type="noConversion"/>
  </si>
  <si>
    <t>정밀화학</t>
  </si>
  <si>
    <t>환경정책</t>
    <phoneticPr fontId="2" type="noConversion"/>
  </si>
  <si>
    <t>기계자동차</t>
  </si>
  <si>
    <t>전자IT</t>
  </si>
  <si>
    <t>에리카</t>
    <phoneticPr fontId="2" type="noConversion"/>
  </si>
  <si>
    <t>교통물류공</t>
  </si>
  <si>
    <t>나노광전자</t>
  </si>
  <si>
    <t>로봇공</t>
    <phoneticPr fontId="2" type="noConversion"/>
  </si>
  <si>
    <t>분자생명</t>
  </si>
  <si>
    <t>생명나노공</t>
  </si>
  <si>
    <t>재료화학공</t>
  </si>
  <si>
    <t>해양융합공</t>
  </si>
  <si>
    <t>화학분자공</t>
  </si>
  <si>
    <t>세종대</t>
    <phoneticPr fontId="2" type="noConversion"/>
  </si>
  <si>
    <t>기계항공</t>
  </si>
  <si>
    <t>데이터과학</t>
  </si>
  <si>
    <t>디자인이노</t>
  </si>
  <si>
    <t>만화애니</t>
  </si>
  <si>
    <t>물리천문</t>
  </si>
  <si>
    <t>수학통계</t>
  </si>
  <si>
    <t>전자정보</t>
  </si>
  <si>
    <t>정보보호</t>
  </si>
  <si>
    <t>지구자원</t>
  </si>
  <si>
    <t>지능기전</t>
  </si>
  <si>
    <t>환경에너지</t>
  </si>
  <si>
    <t>전자전기공</t>
    <phoneticPr fontId="2" type="noConversion"/>
  </si>
  <si>
    <t>모바일공</t>
  </si>
  <si>
    <t>산업보안</t>
  </si>
  <si>
    <t>정보통계</t>
  </si>
  <si>
    <t>토목환경공</t>
    <phoneticPr fontId="2" type="noConversion"/>
  </si>
  <si>
    <t>파이버공</t>
  </si>
  <si>
    <t>성신여대</t>
    <phoneticPr fontId="2" type="noConversion"/>
  </si>
  <si>
    <r>
      <t>미/기 백 10%, 물, 화, 생</t>
    </r>
    <r>
      <rPr>
        <b/>
        <sz val="6"/>
        <color theme="8" tint="-0.499984740745262"/>
        <rFont val="맑은 고딕"/>
        <family val="3"/>
        <charset val="129"/>
      </rPr>
      <t>Ⅱ 응시시 최상위 1과목 백 5%</t>
    </r>
    <phoneticPr fontId="2" type="noConversion"/>
  </si>
  <si>
    <t>바이오생명</t>
  </si>
  <si>
    <t>바이오식품</t>
  </si>
  <si>
    <t>서비스공</t>
    <phoneticPr fontId="2" type="noConversion"/>
  </si>
  <si>
    <t>과탐 응시시 최상위 1과목 백 10%</t>
    <phoneticPr fontId="2" type="noConversion"/>
  </si>
  <si>
    <t>운동재활</t>
  </si>
  <si>
    <t>융합보안공</t>
  </si>
  <si>
    <t>융합에너지</t>
  </si>
  <si>
    <t>의과학</t>
  </si>
  <si>
    <t>물, 화, 생Ⅱ 응시시 최상위 1과목 백 5%</t>
    <phoneticPr fontId="2" type="noConversion"/>
  </si>
  <si>
    <t>의류산업</t>
  </si>
  <si>
    <t>광운대</t>
    <phoneticPr fontId="2" type="noConversion"/>
  </si>
  <si>
    <t>미/기 표 10%</t>
    <phoneticPr fontId="2" type="noConversion"/>
  </si>
  <si>
    <t>로봇학부</t>
  </si>
  <si>
    <t>전자바이오</t>
  </si>
  <si>
    <t>전자융합</t>
  </si>
  <si>
    <t>전자통신</t>
  </si>
  <si>
    <t>정보융합</t>
  </si>
  <si>
    <t>미/기 표 10%, 과탐(2) 변표 10%</t>
    <phoneticPr fontId="2" type="noConversion"/>
  </si>
  <si>
    <t>명지대</t>
    <phoneticPr fontId="2" type="noConversion"/>
  </si>
  <si>
    <t>공간디자인</t>
  </si>
  <si>
    <r>
      <t xml:space="preserve">과탐 백 10% </t>
    </r>
    <r>
      <rPr>
        <b/>
        <sz val="8"/>
        <color theme="8" tint="-0.499984740745262"/>
        <rFont val="맑은 고딕"/>
        <family val="3"/>
        <charset val="129"/>
      </rPr>
      <t>▣ 탐구 1과목 반영 ▣</t>
    </r>
    <phoneticPr fontId="2" type="noConversion"/>
  </si>
  <si>
    <t>기계산업공</t>
  </si>
  <si>
    <t>융합공학</t>
  </si>
  <si>
    <t>융합소프트</t>
  </si>
  <si>
    <t>자연과학</t>
  </si>
  <si>
    <t>전공자유(자)</t>
    <phoneticPr fontId="2" type="noConversion"/>
  </si>
  <si>
    <t>전기전자</t>
  </si>
  <si>
    <t>토목교통공</t>
  </si>
  <si>
    <t>화공신소재</t>
  </si>
  <si>
    <t>상명대</t>
    <phoneticPr fontId="2" type="noConversion"/>
  </si>
  <si>
    <t>게임</t>
  </si>
  <si>
    <r>
      <rPr>
        <b/>
        <sz val="6"/>
        <color theme="8" tint="-0.499984740745262"/>
        <rFont val="맑은 고딕"/>
        <family val="3"/>
        <charset val="129"/>
        <scheme val="minor"/>
      </rPr>
      <t>미/기 백 10%, 과탐 백 5%</t>
    </r>
    <r>
      <rPr>
        <b/>
        <sz val="8"/>
        <color theme="8" tint="-0.499984740745262"/>
        <rFont val="맑은 고딕"/>
        <family val="3"/>
        <charset val="129"/>
        <scheme val="minor"/>
      </rPr>
      <t xml:space="preserve"> ▣ 탐구 1과목 반영 ▣</t>
    </r>
    <phoneticPr fontId="2" type="noConversion"/>
  </si>
  <si>
    <t>전기</t>
  </si>
  <si>
    <t>화공신소재</t>
    <phoneticPr fontId="2" type="noConversion"/>
  </si>
  <si>
    <t>화학에너지</t>
  </si>
  <si>
    <t>휴먼지능</t>
  </si>
  <si>
    <t>의생명과학</t>
    <phoneticPr fontId="2" type="noConversion"/>
  </si>
  <si>
    <t>미/기 표 10% ▣ 탐구 1과목 반영 ▣</t>
    <phoneticPr fontId="2" type="noConversion"/>
  </si>
  <si>
    <t>생활과학</t>
  </si>
  <si>
    <t>ICT공학</t>
  </si>
  <si>
    <t>바이오융합</t>
  </si>
  <si>
    <t>과학기술대</t>
    <phoneticPr fontId="2" type="noConversion"/>
  </si>
  <si>
    <t>미/기 백 5% ▣ 탐구 1과목 반영 ▣</t>
    <phoneticPr fontId="2" type="noConversion"/>
  </si>
  <si>
    <t>보건관리</t>
    <phoneticPr fontId="2" type="noConversion"/>
  </si>
  <si>
    <t>응용화학</t>
    <phoneticPr fontId="2" type="noConversion"/>
  </si>
  <si>
    <t>화장품학</t>
    <phoneticPr fontId="2" type="noConversion"/>
  </si>
  <si>
    <t>정보통계</t>
    <phoneticPr fontId="2" type="noConversion"/>
  </si>
  <si>
    <t>컴퓨터</t>
    <phoneticPr fontId="2" type="noConversion"/>
  </si>
  <si>
    <t>서울여대</t>
    <phoneticPr fontId="2" type="noConversion"/>
  </si>
  <si>
    <t>디지털미디</t>
    <phoneticPr fontId="2" type="noConversion"/>
  </si>
  <si>
    <t>기하 백 10% ▣ 탐구 1과목 반영 ▣</t>
    <phoneticPr fontId="2" type="noConversion"/>
  </si>
  <si>
    <t>소프트융합</t>
    <phoneticPr fontId="2" type="noConversion"/>
  </si>
  <si>
    <t>식품응용</t>
    <phoneticPr fontId="2" type="noConversion"/>
  </si>
  <si>
    <t>과탐 백 10% ▣ 탐구 1과목 반영 ▣</t>
    <phoneticPr fontId="2" type="noConversion"/>
  </si>
  <si>
    <t>정보보호</t>
    <phoneticPr fontId="2" type="noConversion"/>
  </si>
  <si>
    <t>원예생명</t>
    <phoneticPr fontId="2" type="noConversion"/>
  </si>
  <si>
    <t>화학생명</t>
    <phoneticPr fontId="2" type="noConversion"/>
  </si>
  <si>
    <t>인천대</t>
    <phoneticPr fontId="2" type="noConversion"/>
  </si>
  <si>
    <t>기계(야)</t>
    <phoneticPr fontId="2" type="noConversion"/>
  </si>
  <si>
    <t>메카트로닉</t>
    <phoneticPr fontId="2" type="noConversion"/>
  </si>
  <si>
    <t>에너지화공</t>
  </si>
  <si>
    <t>전자공(야)</t>
    <phoneticPr fontId="2" type="noConversion"/>
  </si>
  <si>
    <t>도시건축</t>
  </si>
  <si>
    <t>도시환경</t>
  </si>
  <si>
    <t>임베디드</t>
  </si>
  <si>
    <t>컴퓨터공(야)</t>
    <phoneticPr fontId="2" type="noConversion"/>
  </si>
  <si>
    <t>패션산업</t>
  </si>
  <si>
    <t>해양</t>
  </si>
  <si>
    <t>도시계획</t>
  </si>
  <si>
    <r>
      <t xml:space="preserve">기/미, 과탐 백 5%, 3% </t>
    </r>
    <r>
      <rPr>
        <b/>
        <sz val="8"/>
        <color theme="8" tint="-0.499984740745262"/>
        <rFont val="맑은 고딕"/>
        <family val="3"/>
        <charset val="129"/>
        <scheme val="minor"/>
      </rPr>
      <t>▣ 탐구 1과목 반영 ▣</t>
    </r>
    <phoneticPr fontId="2" type="noConversion"/>
  </si>
  <si>
    <t>도시계획2</t>
    <phoneticPr fontId="2" type="noConversion"/>
  </si>
  <si>
    <t>전기공2</t>
    <phoneticPr fontId="2" type="noConversion"/>
  </si>
  <si>
    <t>컴퓨터공2</t>
  </si>
  <si>
    <t>화공생명공2</t>
    <phoneticPr fontId="2" type="noConversion"/>
  </si>
  <si>
    <t>간호2</t>
  </si>
  <si>
    <t>토목환경공</t>
  </si>
  <si>
    <t>건축</t>
    <phoneticPr fontId="2" type="noConversion"/>
  </si>
  <si>
    <t>건축2</t>
  </si>
  <si>
    <t>기계공2</t>
    <phoneticPr fontId="2" type="noConversion"/>
  </si>
  <si>
    <t>물리치료</t>
  </si>
  <si>
    <t>바이오나노</t>
  </si>
  <si>
    <t>방사선</t>
  </si>
  <si>
    <t>설비소방</t>
  </si>
  <si>
    <t>설비소방2</t>
  </si>
  <si>
    <t>소프트웨어2</t>
    <phoneticPr fontId="2" type="noConversion"/>
  </si>
  <si>
    <t>식품생물공</t>
  </si>
  <si>
    <t>신소재공</t>
  </si>
  <si>
    <t>응급구조</t>
  </si>
  <si>
    <t>의용생체공</t>
  </si>
  <si>
    <t>인공지능</t>
  </si>
  <si>
    <t>인공지능2</t>
  </si>
  <si>
    <t>전자2</t>
  </si>
  <si>
    <t>치위생</t>
  </si>
  <si>
    <t>경기대</t>
    <phoneticPr fontId="2" type="noConversion"/>
  </si>
  <si>
    <t>과탐 백 15% ▣ 탐구 1과목 반영 ▣</t>
    <phoneticPr fontId="2" type="noConversion"/>
  </si>
  <si>
    <t>나노공</t>
    <phoneticPr fontId="2" type="noConversion"/>
  </si>
  <si>
    <t>스마트시티</t>
    <phoneticPr fontId="2" type="noConversion"/>
  </si>
  <si>
    <t>인공지능</t>
    <phoneticPr fontId="2" type="noConversion"/>
  </si>
  <si>
    <t>한성대</t>
    <phoneticPr fontId="2" type="noConversion"/>
  </si>
  <si>
    <t>IT공과</t>
    <phoneticPr fontId="2" type="noConversion"/>
  </si>
  <si>
    <t>상상력인재</t>
    <phoneticPr fontId="2" type="noConversion"/>
  </si>
  <si>
    <t>상상력(야)</t>
    <phoneticPr fontId="2" type="noConversion"/>
  </si>
  <si>
    <t>IT공과(야)</t>
    <phoneticPr fontId="2" type="noConversion"/>
  </si>
  <si>
    <t>서경대</t>
    <phoneticPr fontId="2" type="noConversion"/>
  </si>
  <si>
    <t>금융정보공</t>
  </si>
  <si>
    <t>나노화생공</t>
    <phoneticPr fontId="2" type="noConversion"/>
  </si>
  <si>
    <t>물류시스템</t>
  </si>
  <si>
    <t>토목건축공</t>
    <phoneticPr fontId="2" type="noConversion"/>
  </si>
  <si>
    <t>IT융합공</t>
    <phoneticPr fontId="2" type="noConversion"/>
  </si>
  <si>
    <t>미/기 5% 가산 ▣ 탐구 1과목 반영, 한국사 탐구 대체 ▣</t>
    <phoneticPr fontId="2" type="noConversion"/>
  </si>
  <si>
    <t>동물생명</t>
  </si>
  <si>
    <t>보건관리</t>
  </si>
  <si>
    <t>화학생명</t>
  </si>
  <si>
    <t>농업토목</t>
  </si>
  <si>
    <t>바이오섬유</t>
  </si>
  <si>
    <t>산림조경</t>
    <phoneticPr fontId="2" type="noConversion"/>
  </si>
  <si>
    <t>생물학</t>
  </si>
  <si>
    <t>섬유시스템</t>
  </si>
  <si>
    <t>소프트융합</t>
  </si>
  <si>
    <t>에너지</t>
  </si>
  <si>
    <t>원예</t>
  </si>
  <si>
    <t>응용생명</t>
  </si>
  <si>
    <t>응용화공</t>
  </si>
  <si>
    <t>건축공</t>
    <phoneticPr fontId="2" type="noConversion"/>
  </si>
  <si>
    <t>대기환경</t>
    <phoneticPr fontId="2" type="noConversion"/>
  </si>
  <si>
    <t>미생물</t>
  </si>
  <si>
    <t>분자생물</t>
  </si>
  <si>
    <t>유기소재</t>
  </si>
  <si>
    <t>정보컴공</t>
  </si>
  <si>
    <t>지질환경</t>
    <phoneticPr fontId="2" type="noConversion"/>
  </si>
  <si>
    <t>항공우주공</t>
    <phoneticPr fontId="2" type="noConversion"/>
  </si>
  <si>
    <t>고분자융합</t>
  </si>
  <si>
    <t>농생명화학</t>
    <phoneticPr fontId="2" type="noConversion"/>
  </si>
  <si>
    <t>농식품생명</t>
  </si>
  <si>
    <t>바이오공</t>
  </si>
  <si>
    <t>산림자원</t>
  </si>
  <si>
    <t>생명기술</t>
    <phoneticPr fontId="2" type="noConversion"/>
  </si>
  <si>
    <t>생물공</t>
  </si>
  <si>
    <t>생활복지</t>
  </si>
  <si>
    <t>에너지자원</t>
  </si>
  <si>
    <t>임산공</t>
  </si>
  <si>
    <t>자유전공1</t>
  </si>
  <si>
    <t>생물</t>
  </si>
  <si>
    <t>응용생물</t>
  </si>
  <si>
    <t>응용식물</t>
  </si>
  <si>
    <t>지구환경</t>
  </si>
  <si>
    <t>지역바이오</t>
  </si>
  <si>
    <t>컴퓨터정보</t>
  </si>
  <si>
    <t>연대원주</t>
    <phoneticPr fontId="2" type="noConversion"/>
  </si>
  <si>
    <t>디지털헬스</t>
    <phoneticPr fontId="2" type="noConversion"/>
  </si>
  <si>
    <t>물리치료</t>
    <phoneticPr fontId="2" type="noConversion"/>
  </si>
  <si>
    <t>방사선</t>
    <phoneticPr fontId="2" type="noConversion"/>
  </si>
  <si>
    <t>임상병리</t>
    <phoneticPr fontId="2" type="noConversion"/>
  </si>
  <si>
    <t>작업치료</t>
    <phoneticPr fontId="2" type="noConversion"/>
  </si>
  <si>
    <t>치위생</t>
    <phoneticPr fontId="2" type="noConversion"/>
  </si>
  <si>
    <t>자율융합</t>
    <phoneticPr fontId="2" type="noConversion"/>
  </si>
  <si>
    <t>고대세종</t>
    <phoneticPr fontId="2" type="noConversion"/>
  </si>
  <si>
    <t>자유공학부</t>
    <phoneticPr fontId="2" type="noConversion"/>
  </si>
  <si>
    <t>데이터계산</t>
    <phoneticPr fontId="2" type="noConversion"/>
  </si>
  <si>
    <t>디스플반도</t>
    <phoneticPr fontId="2" type="noConversion"/>
  </si>
  <si>
    <t>사이버보안</t>
    <phoneticPr fontId="2" type="noConversion"/>
  </si>
  <si>
    <t>신소재화학</t>
    <phoneticPr fontId="2" type="noConversion"/>
  </si>
  <si>
    <t>전자기계공</t>
    <phoneticPr fontId="2" type="noConversion"/>
  </si>
  <si>
    <t>빅데이터</t>
    <phoneticPr fontId="2" type="noConversion"/>
  </si>
  <si>
    <t>생명정보공</t>
    <phoneticPr fontId="2" type="noConversion"/>
  </si>
  <si>
    <t>전자정보공</t>
    <phoneticPr fontId="2" type="noConversion"/>
  </si>
  <si>
    <t>컴융소프트</t>
    <phoneticPr fontId="2" type="noConversion"/>
  </si>
  <si>
    <t>환경시스템</t>
    <phoneticPr fontId="2" type="noConversion"/>
  </si>
  <si>
    <t>외대용인</t>
    <phoneticPr fontId="2" type="noConversion"/>
  </si>
  <si>
    <t>BM공</t>
    <phoneticPr fontId="2" type="noConversion"/>
  </si>
  <si>
    <t>컴퓨터전자</t>
  </si>
  <si>
    <t>전자물리</t>
  </si>
  <si>
    <t>환경학</t>
  </si>
  <si>
    <t>댜</t>
    <phoneticPr fontId="2" type="noConversion"/>
  </si>
  <si>
    <t>홍대세종</t>
    <phoneticPr fontId="2" type="noConversion"/>
  </si>
  <si>
    <t>게임소프트</t>
    <phoneticPr fontId="2" type="noConversion"/>
  </si>
  <si>
    <t>과기자전</t>
    <phoneticPr fontId="2" type="noConversion"/>
  </si>
  <si>
    <t>바이오화공</t>
    <phoneticPr fontId="2" type="noConversion"/>
  </si>
  <si>
    <t>단국천안</t>
    <phoneticPr fontId="2" type="noConversion"/>
  </si>
  <si>
    <t>미/기 백 10% ▣ 탐구 1과목 반영 ▣</t>
    <phoneticPr fontId="2" type="noConversion"/>
  </si>
  <si>
    <t>생명과학</t>
    <phoneticPr fontId="2" type="noConversion"/>
  </si>
  <si>
    <t>동물자원</t>
    <phoneticPr fontId="2" type="noConversion"/>
  </si>
  <si>
    <t>제약공</t>
    <phoneticPr fontId="2" type="noConversion"/>
  </si>
  <si>
    <t>미생물학</t>
    <phoneticPr fontId="2" type="noConversion"/>
  </si>
  <si>
    <t>식품공</t>
    <phoneticPr fontId="2" type="noConversion"/>
  </si>
  <si>
    <t>식량생명공</t>
    <phoneticPr fontId="2" type="noConversion"/>
  </si>
  <si>
    <t>경영공</t>
    <phoneticPr fontId="2" type="noConversion"/>
  </si>
  <si>
    <t>녹지조경</t>
    <phoneticPr fontId="2" type="noConversion"/>
  </si>
  <si>
    <t>상명천안</t>
    <phoneticPr fontId="2" type="noConversion"/>
  </si>
  <si>
    <t>건설시스템</t>
    <phoneticPr fontId="2" type="noConversion"/>
  </si>
  <si>
    <t>그린화학공</t>
    <phoneticPr fontId="2" type="noConversion"/>
  </si>
  <si>
    <t>스마트정통</t>
    <phoneticPr fontId="2" type="noConversion"/>
  </si>
  <si>
    <t>시스템반도</t>
    <phoneticPr fontId="2" type="noConversion"/>
  </si>
  <si>
    <t>식물식품공</t>
    <phoneticPr fontId="2" type="noConversion"/>
  </si>
  <si>
    <t>정보보안공</t>
    <phoneticPr fontId="2" type="noConversion"/>
  </si>
  <si>
    <t>환경조경</t>
    <phoneticPr fontId="2" type="noConversion"/>
  </si>
  <si>
    <t>휴먼로봇공</t>
    <phoneticPr fontId="2" type="noConversion"/>
  </si>
  <si>
    <t>20.10.20</t>
    <phoneticPr fontId="2" type="noConversion"/>
  </si>
  <si>
    <r>
      <rPr>
        <b/>
        <sz val="11"/>
        <color theme="5" tint="-0.249977111117893"/>
        <rFont val="맑은 고딕"/>
        <family val="3"/>
        <charset val="129"/>
        <scheme val="minor"/>
      </rPr>
      <t>주황색 셀</t>
    </r>
    <r>
      <rPr>
        <b/>
        <sz val="11"/>
        <color theme="1"/>
        <rFont val="맑은 고딕"/>
        <family val="3"/>
        <charset val="129"/>
        <scheme val="minor"/>
      </rPr>
      <t>에 선택과목을 기입하시오.</t>
    </r>
    <phoneticPr fontId="2" type="noConversion"/>
  </si>
  <si>
    <t xml:space="preserve"> 1. The ∀pply 22'는 대입사전예고제에 의거해 각 대학별로 공개한
    2022 대학입학전형 시행계획을 기반으로 제작되었습니다.
 2. ★/☆ : '해당 과목 선택시 각각 10%이상/미만의 가산점 부여'
 3. 본 자료의 저작권은 카드_에게 있고, 무단가공 및 배포를 금합니다.
 4. 자료의 이용 및 공유와 관련한 문의사항 또는 오류사항 제보는
    https://open.kakao.com/o/slg9MSCc 및 오르비로 받습니다.</t>
    <phoneticPr fontId="2" type="noConversion"/>
  </si>
  <si>
    <r>
      <t xml:space="preserve">  </t>
    </r>
    <r>
      <rPr>
        <b/>
        <sz val="14"/>
        <color rgb="FFFFFF00"/>
        <rFont val="맑은 고딕"/>
        <family val="3"/>
        <charset val="129"/>
        <scheme val="minor"/>
      </rPr>
      <t>¤ 공지 ¤</t>
    </r>
    <r>
      <rPr>
        <b/>
        <sz val="14"/>
        <color theme="0"/>
        <rFont val="맑은 고딕"/>
        <family val="3"/>
        <charset val="129"/>
        <scheme val="minor"/>
      </rPr>
      <t xml:space="preserve"> 향후 업데이트는 오르비를 통해 우선적으로 진행될 예정입니다.</t>
    </r>
    <phoneticPr fontId="2" type="noConversion"/>
  </si>
  <si>
    <t>언어와 매체</t>
  </si>
  <si>
    <t>확률과통계</t>
  </si>
  <si>
    <t>제공대학 리스트 - FINALE</t>
    <phoneticPr fontId="2" type="noConversion"/>
  </si>
  <si>
    <t>&lt;The ∀pply 22' 정시카드&gt;</t>
    <phoneticPr fontId="2" type="noConversion"/>
  </si>
  <si>
    <t>중복</t>
    <phoneticPr fontId="2" type="noConversion"/>
  </si>
  <si>
    <t>최종</t>
    <phoneticPr fontId="2" type="noConversion"/>
  </si>
  <si>
    <t>물리학Ⅰ</t>
  </si>
  <si>
    <t>생활과 윤리</t>
  </si>
  <si>
    <t>* 서울대(자유전공 제외) 제2외 필수</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</si>
</sst>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맑은 고딕"/>
      <family val="2"/>
      <charset val="129"/>
      <scheme val="minor"/>
    </font>
    <font>
      <sz val="11"/>
      <color theme="1"/>
      <name val="맑은 고딕"/>
      <family val="3"/>
      <charset val="129"/>
      <scheme val="minor"/>
    </font>
    <font>
      <sz val="8"/>
      <name val="맑은 고딕"/>
      <family val="2"/>
      <charset val="129"/>
      <scheme val="minor"/>
    </font>
    <font>
      <sz val="9.5"/>
      <color theme="1"/>
      <name val="맑은 고딕"/>
      <family val="3"/>
      <charset val="129"/>
      <scheme val="minor"/>
    </font>
    <font>
      <sz val="10"/>
      <color theme="1"/>
      <name val="맑은 고딕"/>
      <family val="3"/>
      <charset val="129"/>
      <scheme val="minor"/>
    </font>
    <font>
      <b/>
      <sz val="28"/>
      <color theme="8" tint="-0.499984740745262"/>
      <name val="맑은 고딕"/>
      <family val="3"/>
      <charset val="129"/>
      <scheme val="minor"/>
    </font>
    <font>
      <b/>
      <sz val="14"/>
      <color theme="0"/>
      <name val="맑은 고딕"/>
      <family val="3"/>
      <charset val="129"/>
      <scheme val="minor"/>
    </font>
    <font>
      <b/>
      <sz val="14"/>
      <color rgb="FFFFFF00"/>
      <name val="맑은 고딕"/>
      <family val="3"/>
      <charset val="129"/>
      <scheme val="minor"/>
    </font>
    <font>
      <b/>
      <sz val="14"/>
      <color theme="1"/>
      <name val="맑은 고딕"/>
      <family val="3"/>
      <charset val="129"/>
      <scheme val="minor"/>
    </font>
    <font>
      <b/>
      <sz val="12"/>
      <color theme="8" tint="-0.499984740745262"/>
      <name val="맑은 고딕"/>
      <family val="3"/>
      <charset val="129"/>
      <scheme val="minor"/>
    </font>
    <font>
      <sz val="14"/>
      <color theme="0"/>
      <name val="맑은 고딕"/>
      <family val="3"/>
      <charset val="129"/>
      <scheme val="minor"/>
    </font>
    <font>
      <b/>
      <sz val="16"/>
      <color theme="1"/>
      <name val="맑은 고딕"/>
      <family val="3"/>
      <charset val="129"/>
      <scheme val="minor"/>
    </font>
    <font>
      <b/>
      <sz val="16"/>
      <color rgb="FF002060"/>
      <name val="맑은 고딕"/>
      <family val="3"/>
      <charset val="129"/>
      <scheme val="minor"/>
    </font>
    <font>
      <b/>
      <sz val="10"/>
      <color theme="1"/>
      <name val="맑은 고딕"/>
      <family val="3"/>
      <charset val="129"/>
      <scheme val="minor"/>
    </font>
    <font>
      <b/>
      <sz val="11"/>
      <color theme="1"/>
      <name val="맑은 고딕"/>
      <family val="3"/>
      <charset val="129"/>
      <scheme val="minor"/>
    </font>
    <font>
      <b/>
      <sz val="10"/>
      <name val="맑은 고딕"/>
      <family val="3"/>
      <charset val="129"/>
      <scheme val="minor"/>
    </font>
    <font>
      <b/>
      <sz val="10"/>
      <color theme="0"/>
      <name val="맑은 고딕"/>
      <family val="3"/>
      <charset val="129"/>
      <scheme val="minor"/>
    </font>
    <font>
      <b/>
      <sz val="10"/>
      <color theme="0"/>
      <name val="맑은 고딕"/>
      <family val="3"/>
      <charset val="129"/>
    </font>
    <font>
      <b/>
      <sz val="14"/>
      <color theme="8" tint="-0.499984740745262"/>
      <name val="맑은 고딕"/>
      <family val="3"/>
      <charset val="129"/>
      <scheme val="minor"/>
    </font>
    <font>
      <b/>
      <sz val="10"/>
      <color theme="8" tint="-0.499984740745262"/>
      <name val="맑은 고딕"/>
      <family val="3"/>
      <charset val="129"/>
      <scheme val="minor"/>
    </font>
    <font>
      <b/>
      <sz val="9.5"/>
      <color theme="8" tint="-0.499984740745262"/>
      <name val="맑은 고딕"/>
      <family val="3"/>
      <charset val="129"/>
      <scheme val="minor"/>
    </font>
    <font>
      <b/>
      <sz val="11"/>
      <color theme="8" tint="-0.499984740745262"/>
      <name val="맑은 고딕"/>
      <family val="3"/>
      <charset val="129"/>
      <scheme val="minor"/>
    </font>
    <font>
      <b/>
      <sz val="8"/>
      <color theme="8" tint="-0.499984740745262"/>
      <name val="맑은 고딕"/>
      <family val="3"/>
      <charset val="129"/>
      <scheme val="minor"/>
    </font>
    <font>
      <b/>
      <sz val="11"/>
      <name val="맑은 고딕"/>
      <family val="3"/>
      <charset val="129"/>
      <scheme val="minor"/>
    </font>
    <font>
      <sz val="11"/>
      <name val="맑은 고딕"/>
      <family val="3"/>
      <charset val="129"/>
      <scheme val="minor"/>
    </font>
    <font>
      <b/>
      <sz val="6"/>
      <color theme="8" tint="-0.499984740745262"/>
      <name val="맑은 고딕"/>
      <family val="3"/>
      <charset val="129"/>
      <scheme val="minor"/>
    </font>
    <font>
      <sz val="10"/>
      <color theme="8" tint="-0.499984740745262"/>
      <name val="맑은 고딕"/>
      <family val="3"/>
      <charset val="129"/>
      <scheme val="minor"/>
    </font>
    <font>
      <sz val="11"/>
      <color theme="8" tint="-0.499984740745262"/>
      <name val="맑은 고딕"/>
      <family val="3"/>
      <charset val="129"/>
      <scheme val="minor"/>
    </font>
    <font>
      <b/>
      <sz val="10"/>
      <color theme="7" tint="-0.499984740745262"/>
      <name val="맑은 고딕"/>
      <family val="3"/>
      <charset val="129"/>
      <scheme val="minor"/>
    </font>
    <font>
      <sz val="10"/>
      <name val="맑은 고딕"/>
      <family val="3"/>
      <charset val="129"/>
      <scheme val="minor"/>
    </font>
    <font>
      <sz val="9"/>
      <color theme="8" tint="-0.499984740745262"/>
      <name val="맑은 고딕"/>
      <family val="3"/>
      <charset val="129"/>
      <scheme val="minor"/>
    </font>
    <font>
      <i/>
      <sz val="10"/>
      <color theme="8" tint="-0.499984740745262"/>
      <name val="맑은 고딕"/>
      <family val="3"/>
      <charset val="129"/>
      <scheme val="minor"/>
    </font>
    <font>
      <b/>
      <sz val="8"/>
      <color theme="8" tint="-0.499984740745262"/>
      <name val="맑은 고딕"/>
      <family val="3"/>
      <charset val="129"/>
    </font>
    <font>
      <b/>
      <sz val="10"/>
      <color theme="8" tint="-0.249977111117893"/>
      <name val="맑은 고딕"/>
      <family val="3"/>
      <charset val="129"/>
      <scheme val="minor"/>
    </font>
    <font>
      <sz val="6"/>
      <color theme="1"/>
      <name val="맑은 고딕"/>
      <family val="3"/>
      <charset val="129"/>
      <scheme val="minor"/>
    </font>
    <font>
      <sz val="11"/>
      <color theme="0"/>
      <name val="맑은 고딕"/>
      <family val="3"/>
      <charset val="129"/>
      <scheme val="minor"/>
    </font>
    <font>
      <sz val="14"/>
      <color theme="8" tint="-0.499984740745262"/>
      <name val="맑은 고딕"/>
      <family val="3"/>
      <charset val="129"/>
      <scheme val="minor"/>
    </font>
    <font>
      <b/>
      <sz val="9"/>
      <color theme="1"/>
      <name val="맑은 고딕"/>
      <family val="3"/>
      <charset val="129"/>
      <scheme val="minor"/>
    </font>
    <font>
      <b/>
      <sz val="6"/>
      <color theme="1"/>
      <name val="맑은 고딕"/>
      <family val="3"/>
      <charset val="129"/>
      <scheme val="minor"/>
    </font>
    <font>
      <sz val="9"/>
      <color theme="1"/>
      <name val="맑은 고딕"/>
      <family val="3"/>
      <charset val="129"/>
      <scheme val="minor"/>
    </font>
    <font>
      <b/>
      <sz val="10"/>
      <color theme="3" tint="-0.499984740745262"/>
      <name val="맑은 고딕"/>
      <family val="3"/>
      <charset val="129"/>
      <scheme val="minor"/>
    </font>
    <font>
      <b/>
      <sz val="8"/>
      <color theme="3" tint="-0.499984740745262"/>
      <name val="맑은 고딕"/>
      <family val="3"/>
      <charset val="129"/>
      <scheme val="minor"/>
    </font>
    <font>
      <sz val="10"/>
      <color rgb="FFFF0000"/>
      <name val="맑은 고딕"/>
      <family val="3"/>
      <charset val="129"/>
      <scheme val="minor"/>
    </font>
    <font>
      <b/>
      <sz val="8"/>
      <color theme="1"/>
      <name val="맑은 고딕"/>
      <family val="3"/>
      <charset val="129"/>
      <scheme val="minor"/>
    </font>
    <font>
      <sz val="8"/>
      <color theme="1"/>
      <name val="맑은 고딕"/>
      <family val="3"/>
      <charset val="129"/>
      <scheme val="minor"/>
    </font>
    <font>
      <sz val="8"/>
      <color theme="8" tint="-0.499984740745262"/>
      <name val="맑은 고딕"/>
      <family val="3"/>
      <charset val="129"/>
      <scheme val="minor"/>
    </font>
    <font>
      <b/>
      <sz val="7"/>
      <color theme="8" tint="-0.499984740745262"/>
      <name val="맑은 고딕"/>
      <family val="3"/>
      <charset val="129"/>
      <scheme val="minor"/>
    </font>
    <font>
      <sz val="9.5"/>
      <color theme="8" tint="-0.499984740745262"/>
      <name val="맑은 고딕"/>
      <family val="3"/>
      <charset val="129"/>
      <scheme val="minor"/>
    </font>
    <font>
      <sz val="12"/>
      <color theme="8" tint="-0.499984740745262"/>
      <name val="맑은 고딕"/>
      <family val="3"/>
      <charset val="129"/>
      <scheme val="minor"/>
    </font>
    <font>
      <b/>
      <sz val="6"/>
      <color theme="8" tint="-0.499984740745262"/>
      <name val="맑은 고딕"/>
      <family val="3"/>
      <charset val="129"/>
    </font>
    <font>
      <b/>
      <sz val="11"/>
      <color theme="5" tint="-0.249977111117893"/>
      <name val="맑은 고딕"/>
      <family val="3"/>
      <charset val="129"/>
      <scheme val="minor"/>
    </font>
    <font>
      <b/>
      <sz val="6"/>
      <name val="맑은 고딕"/>
      <family val="3"/>
      <charset val="129"/>
      <scheme val="minor"/>
    </font>
    <font>
      <b/>
      <sz val="6.5"/>
      <name val="맑은 고딕"/>
      <family val="3"/>
      <charset val="129"/>
      <scheme val="minor"/>
    </font>
    <font>
      <i/>
      <sz val="8"/>
      <color theme="8" tint="-0.499984740745262"/>
      <name val="맑은 고딕"/>
      <family val="3"/>
      <charset val="129"/>
      <scheme val="minor"/>
    </font>
  </fonts>
  <fills count="10">
    <fill>
      <patternFill patternType="none"/>
    </fill>
    <fill>
      <patternFill patternType="gray125"/>
    </fill>
    <fill>
      <patternFill patternType="solid">
        <fgColor theme="8" tint="-0.49998474074526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EBF6F9"/>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s>
  <borders count="127">
    <border>
      <left/>
      <right/>
      <top/>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style="double">
        <color theme="8" tint="-0.499984740745262"/>
      </left>
      <right/>
      <top style="double">
        <color theme="8" tint="-0.499984740745262"/>
      </top>
      <bottom/>
      <diagonal/>
    </border>
    <border>
      <left/>
      <right style="dotted">
        <color theme="8" tint="-0.499984740745262"/>
      </right>
      <top style="double">
        <color theme="8" tint="-0.499984740745262"/>
      </top>
      <bottom/>
      <diagonal/>
    </border>
    <border>
      <left style="dotted">
        <color theme="8" tint="-0.499984740745262"/>
      </left>
      <right style="dotted">
        <color theme="8" tint="-0.499984740745262"/>
      </right>
      <top style="double">
        <color theme="8" tint="-0.499984740745262"/>
      </top>
      <bottom/>
      <diagonal/>
    </border>
    <border>
      <left/>
      <right/>
      <top style="double">
        <color theme="8" tint="-0.499984740745262"/>
      </top>
      <bottom/>
      <diagonal/>
    </border>
    <border>
      <left style="hair">
        <color theme="8" tint="-0.499984740745262"/>
      </left>
      <right style="hair">
        <color theme="8" tint="-0.499984740745262"/>
      </right>
      <top style="double">
        <color theme="8" tint="-0.499984740745262"/>
      </top>
      <bottom/>
      <diagonal/>
    </border>
    <border>
      <left style="hair">
        <color rgb="FF7030A0"/>
      </left>
      <right/>
      <top style="double">
        <color theme="8" tint="-0.499984740745262"/>
      </top>
      <bottom/>
      <diagonal/>
    </border>
    <border>
      <left/>
      <right style="hair">
        <color rgb="FF7030A0"/>
      </right>
      <top style="double">
        <color theme="8" tint="-0.499984740745262"/>
      </top>
      <bottom/>
      <diagonal/>
    </border>
    <border>
      <left/>
      <right style="double">
        <color theme="8" tint="-0.499984740745262"/>
      </right>
      <top style="double">
        <color theme="8" tint="-0.499984740745262"/>
      </top>
      <bottom/>
      <diagonal/>
    </border>
    <border>
      <left style="double">
        <color theme="8" tint="-0.499984740745262"/>
      </left>
      <right/>
      <top/>
      <bottom/>
      <diagonal/>
    </border>
    <border>
      <left style="dotted">
        <color theme="8" tint="-0.499984740745262"/>
      </left>
      <right style="dotted">
        <color theme="8" tint="-0.499984740745262"/>
      </right>
      <top/>
      <bottom/>
      <diagonal/>
    </border>
    <border>
      <left style="dotted">
        <color theme="8" tint="-0.499984740745262"/>
      </left>
      <right style="hair">
        <color theme="8" tint="-0.499984740745262"/>
      </right>
      <top/>
      <bottom style="hair">
        <color theme="8" tint="-0.499984740745262"/>
      </bottom>
      <diagonal/>
    </border>
    <border>
      <left style="hair">
        <color theme="8" tint="-0.499984740745262"/>
      </left>
      <right style="hair">
        <color theme="8" tint="-0.499984740745262"/>
      </right>
      <top/>
      <bottom/>
      <diagonal/>
    </border>
    <border>
      <left style="hair">
        <color rgb="FF7030A0"/>
      </left>
      <right/>
      <top/>
      <bottom/>
      <diagonal/>
    </border>
    <border>
      <left/>
      <right style="hair">
        <color rgb="FF7030A0"/>
      </right>
      <top/>
      <bottom/>
      <diagonal/>
    </border>
    <border>
      <left/>
      <right style="double">
        <color theme="8" tint="-0.499984740745262"/>
      </right>
      <top/>
      <bottom/>
      <diagonal/>
    </border>
    <border>
      <left style="double">
        <color theme="8" tint="-0.499984740745262"/>
      </left>
      <right/>
      <top style="hair">
        <color theme="8" tint="-0.499984740745262"/>
      </top>
      <bottom style="hair">
        <color theme="8" tint="-0.499984740745262"/>
      </bottom>
      <diagonal/>
    </border>
    <border>
      <left/>
      <right/>
      <top style="hair">
        <color theme="8" tint="-0.499984740745262"/>
      </top>
      <bottom style="hair">
        <color theme="8" tint="-0.499984740745262"/>
      </bottom>
      <diagonal/>
    </border>
    <border>
      <left style="dotted">
        <color theme="8" tint="-0.499984740745262"/>
      </left>
      <right style="dotted">
        <color theme="8" tint="-0.499984740745262"/>
      </right>
      <top style="hair">
        <color theme="8" tint="-0.499984740745262"/>
      </top>
      <bottom style="hair">
        <color theme="8" tint="-0.499984740745262"/>
      </bottom>
      <diagonal/>
    </border>
    <border>
      <left style="dotted">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rgb="FF7030A0"/>
      </left>
      <right/>
      <top style="hair">
        <color theme="8" tint="-0.499984740745262"/>
      </top>
      <bottom style="hair">
        <color theme="8" tint="-0.499984740745262"/>
      </bottom>
      <diagonal/>
    </border>
    <border>
      <left/>
      <right style="hair">
        <color rgb="FF7030A0"/>
      </right>
      <top style="hair">
        <color theme="8" tint="-0.499984740745262"/>
      </top>
      <bottom style="hair">
        <color theme="8" tint="-0.499984740745262"/>
      </bottom>
      <diagonal/>
    </border>
    <border>
      <left/>
      <right style="double">
        <color theme="8" tint="-0.499984740745262"/>
      </right>
      <top style="hair">
        <color theme="8" tint="-0.499984740745262"/>
      </top>
      <bottom style="hair">
        <color theme="8" tint="-0.499984740745262"/>
      </bottom>
      <diagonal/>
    </border>
    <border>
      <left style="medium">
        <color theme="8" tint="-0.499984740745262"/>
      </left>
      <right/>
      <top style="medium">
        <color theme="8" tint="-0.499984740745262"/>
      </top>
      <bottom style="medium">
        <color theme="8" tint="-0.499984740745262"/>
      </bottom>
      <diagonal/>
    </border>
    <border>
      <left style="hair">
        <color theme="8" tint="-0.499984740745262"/>
      </left>
      <right style="medium">
        <color theme="8" tint="-0.499984740745262"/>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style="medium">
        <color theme="8" tint="-0.499984740745262"/>
      </left>
      <right/>
      <top/>
      <bottom/>
      <diagonal/>
    </border>
    <border>
      <left style="hair">
        <color theme="8" tint="-0.499984740745262"/>
      </left>
      <right style="medium">
        <color theme="8" tint="-0.499984740745262"/>
      </right>
      <top/>
      <bottom/>
      <diagonal/>
    </border>
    <border>
      <left style="medium">
        <color theme="8" tint="-0.499984740745262"/>
      </left>
      <right/>
      <top style="medium">
        <color theme="8" tint="-0.499984740745262"/>
      </top>
      <bottom/>
      <diagonal/>
    </border>
    <border>
      <left style="thin">
        <color theme="7" tint="-0.24994659260841701"/>
      </left>
      <right style="medium">
        <color theme="8" tint="-0.499984740745262"/>
      </right>
      <top style="medium">
        <color theme="8" tint="-0.499984740745262"/>
      </top>
      <bottom/>
      <diagonal/>
    </border>
    <border>
      <left/>
      <right/>
      <top style="medium">
        <color theme="8" tint="-0.499984740745262"/>
      </top>
      <bottom/>
      <diagonal/>
    </border>
    <border>
      <left/>
      <right style="thin">
        <color theme="7" tint="-0.24994659260841701"/>
      </right>
      <top style="medium">
        <color theme="8" tint="-0.499984740745262"/>
      </top>
      <bottom/>
      <diagonal/>
    </border>
    <border>
      <left style="medium">
        <color theme="8" tint="-0.499984740745262"/>
      </left>
      <right/>
      <top/>
      <bottom style="hair">
        <color theme="8" tint="-0.499984740745262"/>
      </bottom>
      <diagonal/>
    </border>
    <border>
      <left/>
      <right style="medium">
        <color theme="8" tint="-0.499984740745262"/>
      </right>
      <top style="medium">
        <color theme="8" tint="-0.499984740745262"/>
      </top>
      <bottom style="hair">
        <color theme="8" tint="-0.499984740745262"/>
      </bottom>
      <diagonal/>
    </border>
    <border>
      <left/>
      <right/>
      <top/>
      <bottom style="hair">
        <color theme="8" tint="-0.499984740745262"/>
      </bottom>
      <diagonal/>
    </border>
    <border>
      <left style="medium">
        <color theme="8" tint="-0.499984740745262"/>
      </left>
      <right/>
      <top style="hair">
        <color theme="8" tint="-0.499984740745262"/>
      </top>
      <bottom style="hair">
        <color theme="8" tint="-0.499984740745262"/>
      </bottom>
      <diagonal/>
    </border>
    <border>
      <left style="hair">
        <color theme="8" tint="-0.499984740745262"/>
      </left>
      <right style="medium">
        <color theme="8" tint="-0.499984740745262"/>
      </right>
      <top style="hair">
        <color theme="8" tint="-0.499984740745262"/>
      </top>
      <bottom style="hair">
        <color theme="8" tint="-0.499984740745262"/>
      </bottom>
      <diagonal/>
    </border>
    <border>
      <left style="medium">
        <color theme="8" tint="-0.499984740745262"/>
      </left>
      <right style="thin">
        <color theme="7" tint="-0.24994659260841701"/>
      </right>
      <top style="hair">
        <color theme="8" tint="-0.499984740745262"/>
      </top>
      <bottom style="hair">
        <color rgb="FF7030A0"/>
      </bottom>
      <diagonal/>
    </border>
    <border>
      <left style="thin">
        <color theme="7" tint="-0.24994659260841701"/>
      </left>
      <right style="medium">
        <color theme="8" tint="-0.499984740745262"/>
      </right>
      <top style="hair">
        <color theme="8" tint="-0.499984740745262"/>
      </top>
      <bottom style="hair">
        <color rgb="FF7030A0"/>
      </bottom>
      <diagonal/>
    </border>
    <border>
      <left/>
      <right/>
      <top style="hair">
        <color rgb="FF7030A0"/>
      </top>
      <bottom style="hair">
        <color rgb="FF7030A0"/>
      </bottom>
      <diagonal/>
    </border>
    <border>
      <left/>
      <right style="thin">
        <color theme="7" tint="-0.24994659260841701"/>
      </right>
      <top style="hair">
        <color rgb="FF7030A0"/>
      </top>
      <bottom style="hair">
        <color rgb="FF7030A0"/>
      </bottom>
      <diagonal/>
    </border>
    <border>
      <left style="thin">
        <color theme="7" tint="-0.24994659260841701"/>
      </left>
      <right/>
      <top style="hair">
        <color theme="8" tint="-0.24994659260841701"/>
      </top>
      <bottom style="hair">
        <color theme="8" tint="-0.24994659260841701"/>
      </bottom>
      <diagonal/>
    </border>
    <border>
      <left/>
      <right style="medium">
        <color theme="8" tint="-0.499984740745262"/>
      </right>
      <top style="hair">
        <color theme="8" tint="-0.24994659260841701"/>
      </top>
      <bottom style="hair">
        <color theme="8" tint="-0.24994659260841701"/>
      </bottom>
      <diagonal/>
    </border>
    <border>
      <left/>
      <right style="medium">
        <color theme="8" tint="-0.499984740745262"/>
      </right>
      <top/>
      <bottom/>
      <diagonal/>
    </border>
    <border>
      <left style="medium">
        <color theme="8" tint="-0.499984740745262"/>
      </left>
      <right/>
      <top style="hair">
        <color rgb="FF7030A0"/>
      </top>
      <bottom style="hair">
        <color rgb="FF7030A0"/>
      </bottom>
      <diagonal/>
    </border>
    <border>
      <left style="thin">
        <color theme="7" tint="-0.24994659260841701"/>
      </left>
      <right style="medium">
        <color theme="8" tint="-0.499984740745262"/>
      </right>
      <top style="hair">
        <color rgb="FF7030A0"/>
      </top>
      <bottom style="hair">
        <color rgb="FF7030A0"/>
      </bottom>
      <diagonal/>
    </border>
    <border>
      <left/>
      <right style="thin">
        <color theme="7" tint="-0.24994659260841701"/>
      </right>
      <top/>
      <bottom/>
      <diagonal/>
    </border>
    <border>
      <left/>
      <right style="medium">
        <color theme="8" tint="-0.499984740745262"/>
      </right>
      <top style="hair">
        <color theme="8" tint="-0.499984740745262"/>
      </top>
      <bottom style="hair">
        <color theme="8" tint="-0.499984740745262"/>
      </bottom>
      <diagonal/>
    </border>
    <border>
      <left style="thin">
        <color theme="7" tint="-0.24994659260841701"/>
      </left>
      <right style="medium">
        <color theme="8" tint="-0.499984740745262"/>
      </right>
      <top/>
      <bottom/>
      <diagonal/>
    </border>
    <border>
      <left style="medium">
        <color theme="8" tint="-0.499984740745262"/>
      </left>
      <right/>
      <top style="hair">
        <color theme="8" tint="-0.499984740745262"/>
      </top>
      <bottom/>
      <diagonal/>
    </border>
    <border>
      <left style="thin">
        <color theme="8" tint="-0.499984740745262"/>
      </left>
      <right style="medium">
        <color theme="8" tint="-0.499984740745262"/>
      </right>
      <top style="hair">
        <color theme="8" tint="-0.499984740745262"/>
      </top>
      <bottom/>
      <diagonal/>
    </border>
    <border>
      <left/>
      <right style="medium">
        <color theme="8" tint="-0.499984740745262"/>
      </right>
      <top style="hair">
        <color theme="8" tint="-0.499984740745262"/>
      </top>
      <bottom/>
      <diagonal/>
    </border>
    <border>
      <left/>
      <right/>
      <top style="hair">
        <color theme="8" tint="-0.499984740745262"/>
      </top>
      <bottom/>
      <diagonal/>
    </border>
    <border>
      <left style="medium">
        <color theme="8" tint="-0.499984740745262"/>
      </left>
      <right style="hair">
        <color theme="8" tint="-0.499984740745262"/>
      </right>
      <top/>
      <bottom style="hair">
        <color theme="8" tint="-0.499984740745262"/>
      </bottom>
      <diagonal/>
    </border>
    <border>
      <left style="medium">
        <color theme="8" tint="-0.499984740745262"/>
      </left>
      <right style="thin">
        <color theme="8" tint="-0.499984740745262"/>
      </right>
      <top style="hair">
        <color theme="8" tint="-0.499984740745262"/>
      </top>
      <bottom style="medium">
        <color theme="8" tint="-0.499984740745262"/>
      </bottom>
      <diagonal/>
    </border>
    <border>
      <left style="thin">
        <color theme="8" tint="-0.499984740745262"/>
      </left>
      <right style="medium">
        <color theme="8" tint="-0.499984740745262"/>
      </right>
      <top style="hair">
        <color theme="8" tint="-0.499984740745262"/>
      </top>
      <bottom style="medium">
        <color theme="8" tint="-0.499984740745262"/>
      </bottom>
      <diagonal/>
    </border>
    <border>
      <left/>
      <right/>
      <top style="hair">
        <color theme="8" tint="-0.499984740745262"/>
      </top>
      <bottom style="medium">
        <color theme="8" tint="-0.499984740745262"/>
      </bottom>
      <diagonal/>
    </border>
    <border>
      <left/>
      <right style="thin">
        <color theme="7" tint="-0.24994659260841701"/>
      </right>
      <top style="hair">
        <color theme="8" tint="-0.499984740745262"/>
      </top>
      <bottom style="medium">
        <color theme="8" tint="-0.499984740745262"/>
      </bottom>
      <diagonal/>
    </border>
    <border>
      <left/>
      <right style="medium">
        <color theme="8" tint="-0.499984740745262"/>
      </right>
      <top style="medium">
        <color theme="8" tint="-0.499984740745262"/>
      </top>
      <bottom/>
      <diagonal/>
    </border>
    <border>
      <left style="medium">
        <color theme="8" tint="-0.499984740745262"/>
      </left>
      <right/>
      <top/>
      <bottom style="medium">
        <color theme="8" tint="-0.499984740745262"/>
      </bottom>
      <diagonal/>
    </border>
    <border>
      <left style="hair">
        <color theme="8" tint="-0.499984740745262"/>
      </left>
      <right style="medium">
        <color theme="8" tint="-0.499984740745262"/>
      </right>
      <top/>
      <bottom style="medium">
        <color theme="8" tint="-0.499984740745262"/>
      </bottom>
      <diagonal/>
    </border>
    <border>
      <left/>
      <right/>
      <top/>
      <bottom style="medium">
        <color theme="8" tint="-0.499984740745262"/>
      </bottom>
      <diagonal/>
    </border>
    <border>
      <left/>
      <right style="thin">
        <color theme="7" tint="-0.24994659260841701"/>
      </right>
      <top/>
      <bottom style="medium">
        <color theme="8" tint="-0.499984740745262"/>
      </bottom>
      <diagonal/>
    </border>
    <border>
      <left/>
      <right style="medium">
        <color theme="8" tint="-0.499984740745262"/>
      </right>
      <top/>
      <bottom style="medium">
        <color theme="8" tint="-0.499984740745262"/>
      </bottom>
      <diagonal/>
    </border>
    <border>
      <left style="double">
        <color theme="8" tint="-0.499984740745262"/>
      </left>
      <right style="medium">
        <color theme="8" tint="-0.499984740745262"/>
      </right>
      <top style="double">
        <color theme="8" tint="-0.499984740745262"/>
      </top>
      <bottom style="medium">
        <color theme="8" tint="-0.499984740745262"/>
      </bottom>
      <diagonal/>
    </border>
    <border>
      <left style="medium">
        <color theme="8" tint="-0.499984740745262"/>
      </left>
      <right/>
      <top style="double">
        <color theme="8" tint="-0.499984740745262"/>
      </top>
      <bottom style="thin">
        <color theme="8" tint="-0.499984740745262"/>
      </bottom>
      <diagonal/>
    </border>
    <border>
      <left/>
      <right/>
      <top style="double">
        <color theme="8" tint="-0.499984740745262"/>
      </top>
      <bottom style="thin">
        <color theme="8" tint="-0.499984740745262"/>
      </bottom>
      <diagonal/>
    </border>
    <border>
      <left/>
      <right style="hair">
        <color rgb="FF7030A0"/>
      </right>
      <top style="double">
        <color theme="8" tint="-0.499984740745262"/>
      </top>
      <bottom style="thin">
        <color theme="8" tint="-0.499984740745262"/>
      </bottom>
      <diagonal/>
    </border>
    <border>
      <left style="hair">
        <color theme="8" tint="-0.499984740745262"/>
      </left>
      <right/>
      <top style="double">
        <color theme="8" tint="-0.499984740745262"/>
      </top>
      <bottom style="thin">
        <color theme="8" tint="-0.499984740745262"/>
      </bottom>
      <diagonal/>
    </border>
    <border>
      <left/>
      <right style="double">
        <color theme="8" tint="-0.499984740745262"/>
      </right>
      <top style="double">
        <color theme="8" tint="-0.499984740745262"/>
      </top>
      <bottom style="thin">
        <color theme="8" tint="-0.499984740745262"/>
      </bottom>
      <diagonal/>
    </border>
    <border>
      <left style="thin">
        <color theme="7" tint="-0.499984740745262"/>
      </left>
      <right/>
      <top/>
      <bottom/>
      <diagonal/>
    </border>
    <border>
      <left/>
      <right style="hair">
        <color rgb="FF7030A0"/>
      </right>
      <top/>
      <bottom style="hair">
        <color theme="8" tint="-0.499984740745262"/>
      </bottom>
      <diagonal/>
    </border>
    <border>
      <left style="hair">
        <color theme="8" tint="-0.499984740745262"/>
      </left>
      <right/>
      <top/>
      <bottom style="hair">
        <color theme="8" tint="-0.499984740745262"/>
      </bottom>
      <diagonal/>
    </border>
    <border>
      <left style="thin">
        <color theme="7" tint="-0.499984740745262"/>
      </left>
      <right/>
      <top style="hair">
        <color theme="8" tint="-0.499984740745262"/>
      </top>
      <bottom style="hair">
        <color theme="8" tint="-0.499984740745262"/>
      </bottom>
      <diagonal/>
    </border>
    <border>
      <left style="hair">
        <color theme="8" tint="-0.499984740745262"/>
      </left>
      <right/>
      <top style="hair">
        <color theme="8" tint="-0.499984740745262"/>
      </top>
      <bottom style="hair">
        <color theme="8" tint="-0.499984740745262"/>
      </bottom>
      <diagonal/>
    </border>
    <border>
      <left style="double">
        <color theme="8" tint="-0.499984740745262"/>
      </left>
      <right/>
      <top style="hair">
        <color theme="8" tint="-0.499984740745262"/>
      </top>
      <bottom/>
      <diagonal/>
    </border>
    <border>
      <left style="thin">
        <color theme="7" tint="-0.499984740745262"/>
      </left>
      <right/>
      <top style="hair">
        <color theme="8" tint="-0.499984740745262"/>
      </top>
      <bottom/>
      <diagonal/>
    </border>
    <border>
      <left/>
      <right style="double">
        <color theme="8" tint="-0.499984740745262"/>
      </right>
      <top style="hair">
        <color theme="8" tint="-0.499984740745262"/>
      </top>
      <bottom/>
      <diagonal/>
    </border>
    <border>
      <left style="double">
        <color theme="8" tint="-0.499984740745262"/>
      </left>
      <right/>
      <top/>
      <bottom style="hair">
        <color theme="8" tint="-0.499984740745262"/>
      </bottom>
      <diagonal/>
    </border>
    <border>
      <left style="thin">
        <color theme="7" tint="-0.499984740745262"/>
      </left>
      <right/>
      <top/>
      <bottom style="hair">
        <color theme="8" tint="-0.499984740745262"/>
      </bottom>
      <diagonal/>
    </border>
    <border>
      <left/>
      <right style="double">
        <color theme="8" tint="-0.499984740745262"/>
      </right>
      <top/>
      <bottom style="hair">
        <color theme="8" tint="-0.499984740745262"/>
      </bottom>
      <diagonal/>
    </border>
    <border>
      <left style="double">
        <color theme="8" tint="-0.499984740745262"/>
      </left>
      <right style="thin">
        <color theme="7" tint="-0.499984740745262"/>
      </right>
      <top style="hair">
        <color theme="8" tint="-0.499984740745262"/>
      </top>
      <bottom style="hair">
        <color theme="8" tint="-0.499984740745262"/>
      </bottom>
      <diagonal/>
    </border>
    <border>
      <left style="double">
        <color theme="8" tint="-0.499984740745262"/>
      </left>
      <right/>
      <top/>
      <bottom style="double">
        <color theme="8" tint="-0.499984740745262"/>
      </bottom>
      <diagonal/>
    </border>
    <border>
      <left style="thin">
        <color theme="7" tint="-0.499984740745262"/>
      </left>
      <right/>
      <top/>
      <bottom style="double">
        <color theme="8" tint="-0.499984740745262"/>
      </bottom>
      <diagonal/>
    </border>
    <border>
      <left/>
      <right/>
      <top/>
      <bottom style="double">
        <color theme="8" tint="-0.499984740745262"/>
      </bottom>
      <diagonal/>
    </border>
    <border>
      <left/>
      <right/>
      <top style="hair">
        <color theme="8" tint="-0.499984740745262"/>
      </top>
      <bottom style="double">
        <color theme="8" tint="-0.499984740745262"/>
      </bottom>
      <diagonal/>
    </border>
    <border>
      <left/>
      <right style="hair">
        <color rgb="FF7030A0"/>
      </right>
      <top style="hair">
        <color theme="8" tint="-0.499984740745262"/>
      </top>
      <bottom style="double">
        <color theme="8" tint="-0.499984740745262"/>
      </bottom>
      <diagonal/>
    </border>
    <border>
      <left style="hair">
        <color theme="8" tint="-0.499984740745262"/>
      </left>
      <right/>
      <top style="hair">
        <color theme="8" tint="-0.499984740745262"/>
      </top>
      <bottom style="double">
        <color theme="8" tint="-0.499984740745262"/>
      </bottom>
      <diagonal/>
    </border>
    <border>
      <left/>
      <right style="double">
        <color theme="8" tint="-0.499984740745262"/>
      </right>
      <top/>
      <bottom style="double">
        <color theme="8" tint="-0.499984740745262"/>
      </bottom>
      <diagonal/>
    </border>
    <border>
      <left style="dashed">
        <color theme="8" tint="-0.499984740745262"/>
      </left>
      <right style="dashed">
        <color theme="8" tint="-0.499984740745262"/>
      </right>
      <top/>
      <bottom/>
      <diagonal/>
    </border>
    <border>
      <left style="dashed">
        <color theme="8" tint="-0.499984740745262"/>
      </left>
      <right/>
      <top/>
      <bottom style="dashed">
        <color theme="8" tint="-0.499984740745262"/>
      </bottom>
      <diagonal/>
    </border>
    <border>
      <left/>
      <right/>
      <top/>
      <bottom style="dashed">
        <color theme="8" tint="-0.499984740745262"/>
      </bottom>
      <diagonal/>
    </border>
    <border>
      <left/>
      <right/>
      <top style="dashed">
        <color theme="8" tint="-0.499984740745262"/>
      </top>
      <bottom/>
      <diagonal/>
    </border>
    <border>
      <left style="dashed">
        <color theme="8" tint="-0.499984740745262"/>
      </left>
      <right style="dashed">
        <color theme="8" tint="-0.499984740745262"/>
      </right>
      <top style="dashed">
        <color theme="8" tint="-0.499984740745262"/>
      </top>
      <bottom/>
      <diagonal/>
    </border>
    <border>
      <left style="dashed">
        <color theme="8" tint="-0.499984740745262"/>
      </left>
      <right/>
      <top style="dashed">
        <color theme="8" tint="-0.499984740745262"/>
      </top>
      <bottom/>
      <diagonal/>
    </border>
    <border>
      <left style="dashed">
        <color theme="8" tint="-0.499984740745262"/>
      </left>
      <right/>
      <top/>
      <bottom/>
      <diagonal/>
    </border>
    <border>
      <left style="thin">
        <color indexed="64"/>
      </left>
      <right style="thin">
        <color indexed="64"/>
      </right>
      <top style="thin">
        <color indexed="64"/>
      </top>
      <bottom style="thin">
        <color indexed="64"/>
      </bottom>
      <diagonal/>
    </border>
    <border>
      <left style="hair">
        <color theme="8" tint="-0.499984740745262"/>
      </left>
      <right style="hair">
        <color theme="8" tint="-0.499984740745262"/>
      </right>
      <top style="hair">
        <color theme="8" tint="-0.499984740745262"/>
      </top>
      <bottom/>
      <diagonal/>
    </border>
    <border>
      <left style="dotted">
        <color theme="8" tint="-0.499984740745262"/>
      </left>
      <right style="dotted">
        <color theme="8" tint="-0.499984740745262"/>
      </right>
      <top style="hair">
        <color theme="8" tint="-0.499984740745262"/>
      </top>
      <bottom/>
      <diagonal/>
    </border>
    <border>
      <left style="hair">
        <color rgb="FF7030A0"/>
      </left>
      <right/>
      <top style="hair">
        <color theme="8" tint="-0.499984740745262"/>
      </top>
      <bottom/>
      <diagonal/>
    </border>
    <border>
      <left/>
      <right style="hair">
        <color rgb="FF7030A0"/>
      </right>
      <top style="hair">
        <color theme="8" tint="-0.499984740745262"/>
      </top>
      <bottom/>
      <diagonal/>
    </border>
    <border>
      <left style="double">
        <color theme="8" tint="-0.499984740745262"/>
      </left>
      <right/>
      <top style="hair">
        <color theme="8" tint="-0.499984740745262"/>
      </top>
      <bottom style="double">
        <color theme="8" tint="-0.499984740745262"/>
      </bottom>
      <diagonal/>
    </border>
    <border>
      <left style="dotted">
        <color theme="8" tint="-0.499984740745262"/>
      </left>
      <right style="dotted">
        <color theme="8" tint="-0.499984740745262"/>
      </right>
      <top style="hair">
        <color theme="8" tint="-0.499984740745262"/>
      </top>
      <bottom style="double">
        <color theme="8" tint="-0.499984740745262"/>
      </bottom>
      <diagonal/>
    </border>
    <border>
      <left style="hair">
        <color theme="8" tint="-0.499984740745262"/>
      </left>
      <right style="hair">
        <color theme="8" tint="-0.499984740745262"/>
      </right>
      <top style="hair">
        <color theme="8" tint="-0.499984740745262"/>
      </top>
      <bottom style="double">
        <color theme="8" tint="-0.499984740745262"/>
      </bottom>
      <diagonal/>
    </border>
    <border>
      <left style="hair">
        <color rgb="FF7030A0"/>
      </left>
      <right/>
      <top style="hair">
        <color theme="8" tint="-0.499984740745262"/>
      </top>
      <bottom style="double">
        <color theme="8" tint="-0.499984740745262"/>
      </bottom>
      <diagonal/>
    </border>
    <border>
      <left/>
      <right style="double">
        <color theme="8" tint="-0.499984740745262"/>
      </right>
      <top style="hair">
        <color theme="8" tint="-0.499984740745262"/>
      </top>
      <bottom style="double">
        <color theme="8" tint="-0.499984740745262"/>
      </bottom>
      <diagonal/>
    </border>
    <border>
      <left style="dotted">
        <color theme="8" tint="-0.499984740745262"/>
      </left>
      <right/>
      <top style="hair">
        <color theme="8" tint="-0.499984740745262"/>
      </top>
      <bottom style="hair">
        <color theme="8" tint="-0.499984740745262"/>
      </bottom>
      <diagonal/>
    </border>
    <border>
      <left/>
      <right style="dotted">
        <color theme="8" tint="-0.499984740745262"/>
      </right>
      <top style="hair">
        <color theme="8" tint="-0.499984740745262"/>
      </top>
      <bottom style="hair">
        <color theme="8" tint="-0.499984740745262"/>
      </bottom>
      <diagonal/>
    </border>
    <border>
      <left style="dotted">
        <color theme="8" tint="-0.499984740745262"/>
      </left>
      <right style="dotted">
        <color theme="8" tint="-0.499984740745262"/>
      </right>
      <top/>
      <bottom style="double">
        <color theme="8" tint="-0.499984740745262"/>
      </bottom>
      <diagonal/>
    </border>
    <border>
      <left style="dotted">
        <color theme="8" tint="-0.499984740745262"/>
      </left>
      <right style="hair">
        <color theme="8" tint="-0.499984740745262"/>
      </right>
      <top style="hair">
        <color theme="8" tint="-0.499984740745262"/>
      </top>
      <bottom style="double">
        <color theme="8" tint="-0.499984740745262"/>
      </bottom>
      <diagonal/>
    </border>
    <border>
      <left style="hair">
        <color theme="8" tint="-0.499984740745262"/>
      </left>
      <right style="hair">
        <color theme="8" tint="-0.499984740745262"/>
      </right>
      <top/>
      <bottom style="double">
        <color theme="8" tint="-0.499984740745262"/>
      </bottom>
      <diagonal/>
    </border>
    <border>
      <left style="dotted">
        <color theme="8" tint="-0.499984740745262"/>
      </left>
      <right/>
      <top/>
      <bottom style="double">
        <color theme="8" tint="-0.499984740745262"/>
      </bottom>
      <diagonal/>
    </border>
    <border>
      <left/>
      <right style="dotted">
        <color theme="8" tint="-0.499984740745262"/>
      </right>
      <top/>
      <bottom style="double">
        <color theme="8" tint="-0.499984740745262"/>
      </bottom>
      <diagonal/>
    </border>
    <border>
      <left/>
      <right style="hair">
        <color theme="8" tint="-0.499984740745262"/>
      </right>
      <top/>
      <bottom/>
      <diagonal/>
    </border>
    <border>
      <left/>
      <right style="hair">
        <color theme="8" tint="-0.499984740745262"/>
      </right>
      <top style="hair">
        <color theme="8" tint="-0.499984740745262"/>
      </top>
      <bottom style="hair">
        <color theme="8" tint="-0.499984740745262"/>
      </bottom>
      <diagonal/>
    </border>
    <border>
      <left/>
      <right style="hair">
        <color theme="8" tint="-0.499984740745262"/>
      </right>
      <top/>
      <bottom style="double">
        <color theme="8" tint="-0.499984740745262"/>
      </bottom>
      <diagonal/>
    </border>
    <border>
      <left style="hair">
        <color theme="8" tint="-0.499984740745262"/>
      </left>
      <right style="hair">
        <color theme="8" tint="-0.499984740745262"/>
      </right>
      <top/>
      <bottom style="hair">
        <color theme="8" tint="-0.499984740745262"/>
      </bottom>
      <diagonal/>
    </border>
    <border>
      <left style="dotted">
        <color theme="8" tint="-0.499984740745262"/>
      </left>
      <right/>
      <top/>
      <bottom/>
      <diagonal/>
    </border>
    <border>
      <left style="dotted">
        <color theme="8" tint="-0.499984740745262"/>
      </left>
      <right style="dotted">
        <color theme="8" tint="-0.499984740745262"/>
      </right>
      <top/>
      <bottom style="hair">
        <color theme="8" tint="-0.499984740745262"/>
      </bottom>
      <diagonal/>
    </border>
  </borders>
  <cellStyleXfs count="2">
    <xf numFmtId="0" fontId="0" fillId="0" borderId="0">
      <alignment vertical="center"/>
    </xf>
    <xf numFmtId="0" fontId="1" fillId="0" borderId="0">
      <alignment vertical="center"/>
    </xf>
  </cellStyleXfs>
  <cellXfs count="282">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lignment vertical="center"/>
    </xf>
    <xf numFmtId="0" fontId="10"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3" fillId="6" borderId="7"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13" fillId="6" borderId="11" xfId="0" applyFont="1" applyFill="1" applyBorder="1" applyAlignment="1">
      <alignment horizontal="center" vertical="center"/>
    </xf>
    <xf numFmtId="0" fontId="16" fillId="2" borderId="11"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10" xfId="0" applyFont="1" applyFill="1" applyBorder="1" applyAlignment="1">
      <alignment horizontal="center" vertical="center" wrapText="1"/>
    </xf>
    <xf numFmtId="0" fontId="14" fillId="6" borderId="14" xfId="0" applyFont="1" applyFill="1" applyBorder="1" applyAlignment="1">
      <alignment horizontal="center" vertical="center"/>
    </xf>
    <xf numFmtId="0" fontId="19" fillId="0" borderId="15" xfId="0" applyFont="1" applyBorder="1" applyAlignment="1">
      <alignment horizontal="center" vertical="center"/>
    </xf>
    <xf numFmtId="0" fontId="19" fillId="0" borderId="0" xfId="0" applyFont="1" applyAlignment="1">
      <alignment horizontal="left"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1" fillId="0" borderId="0" xfId="0" applyFont="1" applyAlignment="1">
      <alignment horizontal="center" vertical="center"/>
    </xf>
    <xf numFmtId="0" fontId="21" fillId="0" borderId="18" xfId="0" applyFont="1" applyBorder="1" applyAlignment="1">
      <alignment horizontal="center" vertical="center"/>
    </xf>
    <xf numFmtId="0" fontId="22" fillId="0" borderId="18" xfId="0" applyFont="1" applyBorder="1" applyAlignment="1">
      <alignment horizontal="center" vertical="center"/>
    </xf>
    <xf numFmtId="0" fontId="9" fillId="0" borderId="0" xfId="0" applyFont="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left"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1" fillId="0" borderId="23" xfId="0" applyFont="1" applyBorder="1" applyAlignment="1">
      <alignment horizontal="center" vertical="center"/>
    </xf>
    <xf numFmtId="0" fontId="21" fillId="0" borderId="26" xfId="0" applyFont="1" applyBorder="1" applyAlignment="1">
      <alignment horizontal="center" vertical="center"/>
    </xf>
    <xf numFmtId="0" fontId="22" fillId="0" borderId="26" xfId="0" applyFont="1" applyBorder="1" applyAlignment="1">
      <alignment horizontal="center" vertical="center"/>
    </xf>
    <xf numFmtId="0" fontId="9" fillId="0" borderId="23"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20" fillId="0" borderId="23" xfId="0" applyFont="1" applyBorder="1" applyAlignment="1">
      <alignment horizontal="left"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4" fillId="0" borderId="33" xfId="0" applyFont="1" applyBorder="1">
      <alignment vertical="center"/>
    </xf>
    <xf numFmtId="0" fontId="24" fillId="0" borderId="0" xfId="0" applyFont="1" applyAlignment="1">
      <alignment horizontal="center" vertical="center"/>
    </xf>
    <xf numFmtId="0" fontId="25" fillId="0" borderId="26" xfId="0" applyFont="1" applyBorder="1" applyAlignment="1">
      <alignment horizontal="center" vertical="center"/>
    </xf>
    <xf numFmtId="0" fontId="26" fillId="0" borderId="34" xfId="0" applyFont="1" applyBorder="1" applyAlignment="1">
      <alignment horizontal="center" vertical="center"/>
    </xf>
    <xf numFmtId="0" fontId="26" fillId="0" borderId="36" xfId="0" applyFont="1" applyBorder="1" applyAlignment="1">
      <alignment horizontal="center" vertical="center"/>
    </xf>
    <xf numFmtId="0" fontId="9" fillId="7" borderId="37" xfId="0" applyFont="1" applyFill="1" applyBorder="1" applyAlignment="1">
      <alignment horizontal="center" vertical="center"/>
    </xf>
    <xf numFmtId="0" fontId="1" fillId="0" borderId="38" xfId="0" applyFont="1" applyBorder="1" applyAlignment="1">
      <alignment horizontal="center" vertical="center"/>
    </xf>
    <xf numFmtId="0" fontId="1" fillId="6" borderId="38" xfId="0" applyFont="1" applyFill="1" applyBorder="1" applyAlignment="1">
      <alignment horizontal="center" vertical="center"/>
    </xf>
    <xf numFmtId="0" fontId="27" fillId="5" borderId="40" xfId="0" applyFont="1" applyFill="1" applyBorder="1" applyAlignment="1">
      <alignment horizontal="center" vertical="center"/>
    </xf>
    <xf numFmtId="0" fontId="28" fillId="0" borderId="41" xfId="0" applyFont="1" applyBorder="1" applyAlignment="1">
      <alignment horizontal="center" vertical="center"/>
    </xf>
    <xf numFmtId="0" fontId="27" fillId="5" borderId="42" xfId="0" applyFont="1" applyFill="1" applyBorder="1" applyAlignment="1">
      <alignment horizontal="center" vertical="center"/>
    </xf>
    <xf numFmtId="0" fontId="15" fillId="0" borderId="41" xfId="0" applyFont="1" applyBorder="1" applyAlignment="1">
      <alignment horizontal="center" vertical="center"/>
    </xf>
    <xf numFmtId="0" fontId="29" fillId="0" borderId="0" xfId="0" applyFont="1" applyAlignment="1">
      <alignment horizontal="center" vertical="center"/>
    </xf>
    <xf numFmtId="0" fontId="26" fillId="0" borderId="43" xfId="0" applyFont="1" applyBorder="1" applyAlignment="1">
      <alignment horizontal="center" vertical="center"/>
    </xf>
    <xf numFmtId="0" fontId="26" fillId="0" borderId="45" xfId="0" applyFont="1" applyBorder="1" applyAlignment="1">
      <alignment horizontal="center" vertical="center"/>
    </xf>
    <xf numFmtId="0" fontId="9" fillId="7" borderId="46" xfId="0" applyFont="1" applyFill="1" applyBorder="1" applyAlignment="1">
      <alignment horizontal="center" vertical="center"/>
    </xf>
    <xf numFmtId="0" fontId="1" fillId="6" borderId="49" xfId="0" applyFont="1" applyFill="1" applyBorder="1" applyAlignment="1">
      <alignment horizontal="center" vertical="center"/>
    </xf>
    <xf numFmtId="0" fontId="13" fillId="0" borderId="50" xfId="0" applyFont="1" applyBorder="1" applyAlignment="1">
      <alignment horizontal="center" vertical="center"/>
    </xf>
    <xf numFmtId="0" fontId="27" fillId="5" borderId="34" xfId="0" applyFont="1" applyFill="1" applyBorder="1" applyAlignment="1">
      <alignment horizontal="center" vertical="center"/>
    </xf>
    <xf numFmtId="0" fontId="28" fillId="0" borderId="51" xfId="0" applyFont="1" applyBorder="1" applyAlignment="1">
      <alignment horizontal="center" vertical="center"/>
    </xf>
    <xf numFmtId="0" fontId="27" fillId="5" borderId="0" xfId="0" applyFont="1" applyFill="1" applyAlignment="1">
      <alignment horizontal="center" vertical="center"/>
    </xf>
    <xf numFmtId="0" fontId="15" fillId="0" borderId="51" xfId="0" applyFont="1" applyBorder="1" applyAlignment="1">
      <alignment horizontal="center" vertical="center"/>
    </xf>
    <xf numFmtId="0" fontId="19" fillId="0" borderId="35" xfId="0" applyFont="1" applyBorder="1" applyAlignment="1">
      <alignment horizontal="center" vertical="center"/>
    </xf>
    <xf numFmtId="0" fontId="26" fillId="0" borderId="52" xfId="0" applyFont="1" applyBorder="1" applyAlignment="1">
      <alignment horizontal="center" vertical="center"/>
    </xf>
    <xf numFmtId="0" fontId="9" fillId="7" borderId="53" xfId="0" applyFont="1" applyFill="1" applyBorder="1" applyAlignment="1">
      <alignment horizontal="center" vertical="center"/>
    </xf>
    <xf numFmtId="0" fontId="1" fillId="6" borderId="0" xfId="0" applyFont="1" applyFill="1" applyAlignment="1">
      <alignment horizontal="center" vertical="center"/>
    </xf>
    <xf numFmtId="0" fontId="27" fillId="5" borderId="43" xfId="0" applyFont="1" applyFill="1" applyBorder="1" applyAlignment="1">
      <alignment horizontal="center" vertical="center"/>
    </xf>
    <xf numFmtId="0" fontId="28" fillId="0" borderId="55" xfId="0" applyFont="1" applyBorder="1" applyAlignment="1">
      <alignment horizontal="center" vertical="center"/>
    </xf>
    <xf numFmtId="0" fontId="27" fillId="5" borderId="23" xfId="0" applyFont="1" applyFill="1" applyBorder="1" applyAlignment="1">
      <alignment horizontal="center" vertical="center"/>
    </xf>
    <xf numFmtId="0" fontId="15" fillId="0" borderId="55" xfId="0" applyFont="1" applyBorder="1" applyAlignment="1">
      <alignment horizontal="center" vertical="center"/>
    </xf>
    <xf numFmtId="0" fontId="19" fillId="0" borderId="44" xfId="0" applyFont="1" applyBorder="1" applyAlignment="1">
      <alignment horizontal="center" vertical="center"/>
    </xf>
    <xf numFmtId="0" fontId="9" fillId="7" borderId="56" xfId="0" applyFont="1" applyFill="1" applyBorder="1" applyAlignment="1">
      <alignment horizontal="center" vertical="center"/>
    </xf>
    <xf numFmtId="0" fontId="26" fillId="0" borderId="57" xfId="0" applyFont="1" applyBorder="1" applyAlignment="1">
      <alignment horizontal="center" vertical="center"/>
    </xf>
    <xf numFmtId="0" fontId="9" fillId="7" borderId="58" xfId="0" applyFont="1" applyFill="1" applyBorder="1" applyAlignment="1">
      <alignment horizontal="center" vertical="center"/>
    </xf>
    <xf numFmtId="0" fontId="27" fillId="5" borderId="57" xfId="0" applyFont="1" applyFill="1" applyBorder="1" applyAlignment="1">
      <alignment horizontal="center" vertical="center"/>
    </xf>
    <xf numFmtId="0" fontId="28" fillId="0" borderId="59" xfId="0" applyFont="1" applyBorder="1" applyAlignment="1">
      <alignment horizontal="center" vertical="center"/>
    </xf>
    <xf numFmtId="0" fontId="27" fillId="5" borderId="60" xfId="0" applyFont="1" applyFill="1" applyBorder="1" applyAlignment="1">
      <alignment horizontal="center" vertical="center"/>
    </xf>
    <xf numFmtId="0" fontId="15" fillId="0" borderId="59" xfId="0" applyFont="1" applyBorder="1" applyAlignment="1">
      <alignment horizontal="center" vertical="center"/>
    </xf>
    <xf numFmtId="0" fontId="30" fillId="0" borderId="61" xfId="0" applyFont="1" applyBorder="1" applyAlignment="1">
      <alignment horizontal="center" vertical="center"/>
    </xf>
    <xf numFmtId="0" fontId="26" fillId="0" borderId="62" xfId="0" applyFont="1" applyBorder="1" applyAlignment="1">
      <alignment horizontal="center" vertical="center"/>
    </xf>
    <xf numFmtId="0" fontId="9" fillId="7" borderId="63" xfId="0" applyFont="1" applyFill="1" applyBorder="1" applyAlignment="1">
      <alignment horizontal="center" vertical="center"/>
    </xf>
    <xf numFmtId="0" fontId="31" fillId="0" borderId="0" xfId="0" applyFont="1" applyAlignment="1">
      <alignment horizontal="center" vertical="center"/>
    </xf>
    <xf numFmtId="0" fontId="30" fillId="0" borderId="67" xfId="0" applyFont="1" applyBorder="1" applyAlignment="1">
      <alignment horizontal="center" vertical="center"/>
    </xf>
    <xf numFmtId="0" fontId="1" fillId="0" borderId="69" xfId="0" applyFont="1" applyBorder="1" applyAlignment="1">
      <alignment horizontal="center" vertical="center"/>
    </xf>
    <xf numFmtId="0" fontId="14" fillId="3" borderId="0" xfId="0" applyFont="1" applyFill="1" applyAlignment="1">
      <alignment horizontal="center" vertical="center"/>
    </xf>
    <xf numFmtId="0" fontId="14" fillId="6" borderId="0" xfId="0" applyFont="1" applyFill="1" applyAlignment="1">
      <alignment horizontal="center" vertical="center"/>
    </xf>
    <xf numFmtId="0" fontId="34" fillId="0" borderId="0" xfId="0" applyFont="1" applyAlignment="1">
      <alignment horizontal="center" vertical="center"/>
    </xf>
    <xf numFmtId="0" fontId="35" fillId="2" borderId="72" xfId="0" applyFont="1" applyFill="1" applyBorder="1" applyAlignment="1">
      <alignment horizontal="center" vertical="center"/>
    </xf>
    <xf numFmtId="0" fontId="13" fillId="0" borderId="73" xfId="0" applyFont="1" applyBorder="1" applyAlignment="1">
      <alignment horizontal="center" vertical="center"/>
    </xf>
    <xf numFmtId="0" fontId="13" fillId="0" borderId="74" xfId="0" applyFont="1" applyBorder="1" applyAlignment="1">
      <alignment horizontal="center" vertical="center"/>
    </xf>
    <xf numFmtId="0" fontId="14" fillId="0" borderId="74" xfId="0" applyFont="1" applyBorder="1">
      <alignment vertical="center"/>
    </xf>
    <xf numFmtId="0" fontId="21" fillId="0" borderId="15" xfId="0" applyFont="1" applyBorder="1" applyAlignment="1">
      <alignment horizontal="center" vertical="center"/>
    </xf>
    <xf numFmtId="0" fontId="18" fillId="5" borderId="78" xfId="0" applyFont="1" applyFill="1" applyBorder="1" applyAlignment="1">
      <alignment horizontal="center" vertical="center"/>
    </xf>
    <xf numFmtId="0" fontId="18" fillId="5" borderId="0" xfId="0" applyFont="1" applyFill="1" applyAlignment="1">
      <alignment horizontal="center" vertical="center"/>
    </xf>
    <xf numFmtId="0" fontId="8" fillId="5" borderId="0" xfId="0" applyFont="1" applyFill="1">
      <alignment vertical="center"/>
    </xf>
    <xf numFmtId="0" fontId="36" fillId="0" borderId="0" xfId="0" applyFont="1" applyAlignment="1">
      <alignment horizontal="center" vertical="center"/>
    </xf>
    <xf numFmtId="0" fontId="21" fillId="0" borderId="22" xfId="0" applyFont="1" applyBorder="1" applyAlignment="1">
      <alignment horizontal="center" vertical="center"/>
    </xf>
    <xf numFmtId="0" fontId="18" fillId="5" borderId="81" xfId="0" applyFont="1" applyFill="1" applyBorder="1" applyAlignment="1">
      <alignment horizontal="center" vertical="center"/>
    </xf>
    <xf numFmtId="0" fontId="18" fillId="5" borderId="23" xfId="0" applyFont="1" applyFill="1" applyBorder="1" applyAlignment="1">
      <alignment horizontal="center" vertical="center"/>
    </xf>
    <xf numFmtId="0" fontId="8" fillId="5" borderId="23" xfId="0" applyFont="1" applyFill="1" applyBorder="1">
      <alignment vertical="center"/>
    </xf>
    <xf numFmtId="0" fontId="21" fillId="0" borderId="83" xfId="0" applyFont="1" applyBorder="1" applyAlignment="1">
      <alignment horizontal="center" vertical="center"/>
    </xf>
    <xf numFmtId="0" fontId="18" fillId="5" borderId="84" xfId="0" applyFont="1" applyFill="1" applyBorder="1" applyAlignment="1">
      <alignment horizontal="center" vertical="center"/>
    </xf>
    <xf numFmtId="0" fontId="18" fillId="5" borderId="60" xfId="0" applyFont="1" applyFill="1" applyBorder="1" applyAlignment="1">
      <alignment horizontal="center" vertical="center"/>
    </xf>
    <xf numFmtId="0" fontId="8" fillId="5" borderId="60" xfId="0" applyFont="1" applyFill="1" applyBorder="1">
      <alignment vertical="center"/>
    </xf>
    <xf numFmtId="0" fontId="21" fillId="0" borderId="86" xfId="0" applyFont="1" applyBorder="1" applyAlignment="1">
      <alignment horizontal="center" vertical="center"/>
    </xf>
    <xf numFmtId="0" fontId="18" fillId="5" borderId="87" xfId="0" applyFont="1" applyFill="1" applyBorder="1" applyAlignment="1">
      <alignment horizontal="center" vertical="center"/>
    </xf>
    <xf numFmtId="0" fontId="18" fillId="5" borderId="42" xfId="0" applyFont="1" applyFill="1" applyBorder="1" applyAlignment="1">
      <alignment horizontal="center" vertical="center"/>
    </xf>
    <xf numFmtId="0" fontId="8" fillId="5" borderId="42" xfId="0" applyFont="1" applyFill="1" applyBorder="1">
      <alignment vertical="center"/>
    </xf>
    <xf numFmtId="0" fontId="21" fillId="0" borderId="89" xfId="0" applyFont="1" applyBorder="1" applyAlignment="1">
      <alignment horizontal="center" vertical="center"/>
    </xf>
    <xf numFmtId="0" fontId="21" fillId="0" borderId="90" xfId="0" applyFont="1" applyBorder="1" applyAlignment="1">
      <alignment horizontal="center" vertical="center"/>
    </xf>
    <xf numFmtId="0" fontId="18" fillId="5" borderId="91" xfId="0" applyFont="1" applyFill="1" applyBorder="1" applyAlignment="1">
      <alignment horizontal="center" vertical="center"/>
    </xf>
    <xf numFmtId="0" fontId="18" fillId="5" borderId="92" xfId="0" applyFont="1" applyFill="1" applyBorder="1" applyAlignment="1">
      <alignment horizontal="center" vertical="center"/>
    </xf>
    <xf numFmtId="0" fontId="8" fillId="5" borderId="92" xfId="0" applyFont="1" applyFill="1" applyBorder="1">
      <alignment vertical="center"/>
    </xf>
    <xf numFmtId="0" fontId="14" fillId="0" borderId="0" xfId="0" applyFont="1" applyAlignment="1">
      <alignment vertical="top" wrapText="1"/>
    </xf>
    <xf numFmtId="0" fontId="6" fillId="0" borderId="0" xfId="0" applyFont="1" applyAlignment="1">
      <alignment horizontal="center" vertical="center"/>
    </xf>
    <xf numFmtId="0" fontId="13" fillId="0" borderId="0" xfId="0" applyFont="1" applyAlignment="1">
      <alignment horizontal="left" vertical="top" wrapText="1"/>
    </xf>
    <xf numFmtId="0" fontId="21" fillId="0" borderId="26" xfId="0" quotePrefix="1" applyFont="1" applyBorder="1" applyAlignment="1">
      <alignment horizontal="center" vertical="center"/>
    </xf>
    <xf numFmtId="0" fontId="6" fillId="0" borderId="0" xfId="0" applyFont="1" applyAlignment="1">
      <alignment horizontal="center" vertical="top" wrapText="1"/>
    </xf>
    <xf numFmtId="0" fontId="37" fillId="0" borderId="0" xfId="0" applyFont="1" applyAlignment="1">
      <alignment horizontal="left" vertical="top" wrapText="1"/>
    </xf>
    <xf numFmtId="0" fontId="27" fillId="5" borderId="97" xfId="0" applyFont="1" applyFill="1" applyBorder="1" applyAlignment="1">
      <alignment horizontal="center" vertical="center"/>
    </xf>
    <xf numFmtId="0" fontId="26" fillId="5" borderId="100" xfId="0" applyFont="1" applyFill="1" applyBorder="1" applyAlignment="1">
      <alignment horizontal="center" vertical="center"/>
    </xf>
    <xf numFmtId="0" fontId="26" fillId="5" borderId="101" xfId="0" applyFont="1" applyFill="1" applyBorder="1" applyAlignment="1">
      <alignment horizontal="center" vertical="center"/>
    </xf>
    <xf numFmtId="0" fontId="26" fillId="5" borderId="0" xfId="0" applyFont="1" applyFill="1" applyAlignment="1">
      <alignment horizontal="center" vertical="center"/>
    </xf>
    <xf numFmtId="0" fontId="26" fillId="5" borderId="97" xfId="0" applyFont="1" applyFill="1" applyBorder="1" applyAlignment="1">
      <alignment horizontal="center" vertical="center"/>
    </xf>
    <xf numFmtId="0" fontId="19" fillId="5" borderId="0" xfId="0" applyFont="1" applyFill="1" applyAlignment="1">
      <alignment horizontal="center" vertical="center"/>
    </xf>
    <xf numFmtId="0" fontId="19" fillId="5" borderId="97" xfId="0" applyFont="1" applyFill="1" applyBorder="1" applyAlignment="1">
      <alignment horizontal="center" vertical="center"/>
    </xf>
    <xf numFmtId="0" fontId="27" fillId="0" borderId="0" xfId="0" applyFont="1" applyAlignment="1">
      <alignment horizontal="center" vertical="center"/>
    </xf>
    <xf numFmtId="0" fontId="26" fillId="0" borderId="0" xfId="0" applyFont="1" applyAlignment="1">
      <alignment horizontal="left" vertical="center"/>
    </xf>
    <xf numFmtId="0" fontId="40" fillId="7" borderId="0" xfId="0" applyFont="1" applyFill="1" applyAlignment="1">
      <alignment horizontal="center" vertical="center"/>
    </xf>
    <xf numFmtId="0" fontId="40" fillId="7" borderId="97" xfId="0" applyFont="1" applyFill="1" applyBorder="1" applyAlignment="1">
      <alignment horizontal="center" vertical="center"/>
    </xf>
    <xf numFmtId="0" fontId="42" fillId="0" borderId="0" xfId="0" applyFont="1" applyAlignment="1">
      <alignment horizontal="left" vertical="center"/>
    </xf>
    <xf numFmtId="0" fontId="19" fillId="0" borderId="23" xfId="0" applyFont="1" applyBorder="1">
      <alignment vertical="center"/>
    </xf>
    <xf numFmtId="0" fontId="20" fillId="0" borderId="23" xfId="0" applyFont="1" applyBorder="1">
      <alignment vertical="center"/>
    </xf>
    <xf numFmtId="0" fontId="43" fillId="0" borderId="104" xfId="0" applyFont="1" applyBorder="1" applyAlignment="1">
      <alignment horizontal="center" vertical="center"/>
    </xf>
    <xf numFmtId="0" fontId="44" fillId="0" borderId="104" xfId="0" applyFont="1" applyBorder="1" applyAlignment="1">
      <alignment horizontal="center" vertical="center"/>
    </xf>
    <xf numFmtId="0" fontId="22" fillId="0" borderId="104" xfId="0" applyFont="1" applyBorder="1" applyAlignment="1">
      <alignment horizontal="center" vertical="center"/>
    </xf>
    <xf numFmtId="0" fontId="45" fillId="0" borderId="104" xfId="0" applyFont="1" applyBorder="1" applyAlignment="1">
      <alignment horizontal="center" vertical="center"/>
    </xf>
    <xf numFmtId="0" fontId="46" fillId="0" borderId="26" xfId="0" applyFont="1" applyBorder="1" applyAlignment="1">
      <alignment horizontal="center" vertical="center"/>
    </xf>
    <xf numFmtId="0" fontId="21" fillId="0" borderId="105" xfId="0" applyFont="1" applyBorder="1" applyAlignment="1">
      <alignment horizontal="center" vertical="center"/>
    </xf>
    <xf numFmtId="0" fontId="22" fillId="0" borderId="105" xfId="0" applyFont="1" applyBorder="1" applyAlignment="1">
      <alignment horizontal="center" vertical="center"/>
    </xf>
    <xf numFmtId="0" fontId="44" fillId="0" borderId="0" xfId="0" applyFont="1" applyAlignment="1">
      <alignment horizontal="center" vertical="center"/>
    </xf>
    <xf numFmtId="0" fontId="19" fillId="0" borderId="83" xfId="0" applyFont="1" applyBorder="1" applyAlignment="1">
      <alignment horizontal="center" vertical="center"/>
    </xf>
    <xf numFmtId="0" fontId="20" fillId="0" borderId="60" xfId="0" applyFont="1" applyBorder="1" applyAlignment="1">
      <alignment horizontal="left" vertical="center"/>
    </xf>
    <xf numFmtId="0" fontId="20" fillId="0" borderId="106" xfId="0" applyFont="1" applyBorder="1" applyAlignment="1">
      <alignment horizontal="center" vertical="center"/>
    </xf>
    <xf numFmtId="0" fontId="20" fillId="0" borderId="105" xfId="0" applyFont="1" applyBorder="1" applyAlignment="1">
      <alignment horizontal="center" vertical="center"/>
    </xf>
    <xf numFmtId="0" fontId="21" fillId="0" borderId="60" xfId="0" applyFont="1" applyBorder="1" applyAlignment="1">
      <alignment horizontal="center" vertical="center"/>
    </xf>
    <xf numFmtId="0" fontId="9" fillId="0" borderId="60" xfId="0" applyFont="1" applyBorder="1" applyAlignment="1">
      <alignment horizontal="center" vertical="center"/>
    </xf>
    <xf numFmtId="0" fontId="9" fillId="0" borderId="107" xfId="0" applyFont="1" applyBorder="1" applyAlignment="1">
      <alignment horizontal="center" vertical="center"/>
    </xf>
    <xf numFmtId="0" fontId="9" fillId="0" borderId="108" xfId="0" applyFont="1" applyBorder="1" applyAlignment="1">
      <alignment horizontal="center" vertical="center"/>
    </xf>
    <xf numFmtId="0" fontId="9" fillId="0" borderId="85" xfId="0" applyFont="1" applyBorder="1" applyAlignment="1">
      <alignment horizontal="center" vertical="center"/>
    </xf>
    <xf numFmtId="0" fontId="20" fillId="0" borderId="23" xfId="0" applyFont="1" applyBorder="1" applyAlignment="1">
      <alignment horizontal="center" vertical="center"/>
    </xf>
    <xf numFmtId="0" fontId="19" fillId="8" borderId="23" xfId="1" applyFont="1" applyFill="1" applyBorder="1" applyAlignment="1">
      <alignment horizontal="left" vertical="center" shrinkToFit="1"/>
    </xf>
    <xf numFmtId="0" fontId="20" fillId="8" borderId="26" xfId="1" applyFont="1" applyFill="1" applyBorder="1" applyAlignment="1">
      <alignment horizontal="center" vertical="center" shrinkToFit="1"/>
    </xf>
    <xf numFmtId="0" fontId="21" fillId="8" borderId="23" xfId="1" applyFont="1" applyFill="1" applyBorder="1" applyAlignment="1">
      <alignment horizontal="center" vertical="center" shrinkToFit="1"/>
    </xf>
    <xf numFmtId="0" fontId="21" fillId="0" borderId="26" xfId="1" applyFont="1" applyBorder="1" applyAlignment="1">
      <alignment horizontal="center" vertical="center" shrinkToFit="1"/>
    </xf>
    <xf numFmtId="0" fontId="19" fillId="0" borderId="109" xfId="0" applyFont="1" applyBorder="1" applyAlignment="1">
      <alignment horizontal="center" vertical="center"/>
    </xf>
    <xf numFmtId="0" fontId="20" fillId="0" borderId="93" xfId="0" applyFont="1" applyBorder="1" applyAlignment="1">
      <alignment horizontal="left" vertical="center"/>
    </xf>
    <xf numFmtId="0" fontId="20" fillId="0" borderId="110" xfId="0" applyFont="1" applyBorder="1" applyAlignment="1">
      <alignment horizontal="center" vertical="center"/>
    </xf>
    <xf numFmtId="0" fontId="20" fillId="0" borderId="93" xfId="0" applyFont="1" applyBorder="1" applyAlignment="1">
      <alignment horizontal="center" vertical="center"/>
    </xf>
    <xf numFmtId="0" fontId="20" fillId="0" borderId="111" xfId="0" applyFont="1" applyBorder="1" applyAlignment="1">
      <alignment horizontal="center" vertical="center"/>
    </xf>
    <xf numFmtId="0" fontId="21" fillId="0" borderId="93" xfId="0" applyFont="1" applyBorder="1" applyAlignment="1">
      <alignment horizontal="center" vertical="center"/>
    </xf>
    <xf numFmtId="0" fontId="21" fillId="0" borderId="111" xfId="0" applyFont="1" applyBorder="1" applyAlignment="1">
      <alignment horizontal="center" vertical="center"/>
    </xf>
    <xf numFmtId="0" fontId="9" fillId="0" borderId="93" xfId="0" applyFont="1" applyBorder="1" applyAlignment="1">
      <alignment horizontal="center" vertical="center"/>
    </xf>
    <xf numFmtId="0" fontId="9" fillId="0" borderId="112" xfId="0" applyFont="1" applyBorder="1" applyAlignment="1">
      <alignment horizontal="center" vertical="center"/>
    </xf>
    <xf numFmtId="0" fontId="9" fillId="0" borderId="94" xfId="0" applyFont="1" applyBorder="1" applyAlignment="1">
      <alignment horizontal="center" vertical="center"/>
    </xf>
    <xf numFmtId="0" fontId="9" fillId="0" borderId="113" xfId="0" applyFont="1" applyBorder="1" applyAlignment="1">
      <alignment horizontal="center" vertical="center"/>
    </xf>
    <xf numFmtId="0" fontId="26" fillId="0" borderId="0" xfId="0" applyFont="1" applyAlignment="1">
      <alignment horizontal="center" vertical="center"/>
    </xf>
    <xf numFmtId="0" fontId="47" fillId="0" borderId="0" xfId="0" applyFont="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19" fillId="0" borderId="23" xfId="1" applyFont="1" applyBorder="1" applyAlignment="1">
      <alignment horizontal="left" vertical="center" shrinkToFit="1"/>
    </xf>
    <xf numFmtId="0" fontId="20" fillId="0" borderId="26" xfId="1" applyFont="1" applyBorder="1" applyAlignment="1">
      <alignment horizontal="center" vertical="center" shrinkToFit="1"/>
    </xf>
    <xf numFmtId="0" fontId="21" fillId="0" borderId="23" xfId="1" applyFont="1" applyBorder="1" applyAlignment="1">
      <alignment horizontal="center" vertical="center" shrinkToFit="1"/>
    </xf>
    <xf numFmtId="0" fontId="9" fillId="0" borderId="114" xfId="0" applyFont="1" applyBorder="1" applyAlignment="1">
      <alignment horizontal="center" vertical="center"/>
    </xf>
    <xf numFmtId="0" fontId="9" fillId="0" borderId="115" xfId="0" applyFont="1" applyBorder="1" applyAlignment="1">
      <alignment horizontal="center" vertical="center"/>
    </xf>
    <xf numFmtId="0" fontId="19" fillId="0" borderId="90" xfId="0" applyFont="1" applyBorder="1" applyAlignment="1">
      <alignment horizontal="center" vertical="center"/>
    </xf>
    <xf numFmtId="0" fontId="19" fillId="0" borderId="92" xfId="0" applyFont="1" applyBorder="1" applyAlignment="1">
      <alignment horizontal="left" vertical="center"/>
    </xf>
    <xf numFmtId="0" fontId="20" fillId="0" borderId="116" xfId="0" applyFont="1" applyBorder="1" applyAlignment="1">
      <alignment horizontal="center" vertical="center"/>
    </xf>
    <xf numFmtId="0" fontId="20" fillId="0" borderId="117" xfId="0" applyFont="1" applyBorder="1" applyAlignment="1">
      <alignment horizontal="center" vertical="center"/>
    </xf>
    <xf numFmtId="0" fontId="20" fillId="0" borderId="118" xfId="0" applyFont="1" applyBorder="1" applyAlignment="1">
      <alignment horizontal="center" vertical="center"/>
    </xf>
    <xf numFmtId="0" fontId="21" fillId="0" borderId="92" xfId="0" applyFont="1" applyBorder="1" applyAlignment="1">
      <alignment horizontal="center" vertical="center"/>
    </xf>
    <xf numFmtId="0" fontId="21" fillId="0" borderId="118" xfId="0" applyFont="1" applyBorder="1" applyAlignment="1">
      <alignment horizontal="center" vertical="center"/>
    </xf>
    <xf numFmtId="0" fontId="22" fillId="0" borderId="111" xfId="0" applyFont="1" applyBorder="1" applyAlignment="1">
      <alignment horizontal="center" vertical="center"/>
    </xf>
    <xf numFmtId="0" fontId="9" fillId="0" borderId="92" xfId="0" applyFont="1" applyBorder="1" applyAlignment="1">
      <alignment horizontal="center" vertical="center"/>
    </xf>
    <xf numFmtId="0" fontId="9" fillId="0" borderId="119" xfId="0" applyFont="1" applyBorder="1" applyAlignment="1">
      <alignment horizontal="center" vertical="center"/>
    </xf>
    <xf numFmtId="0" fontId="9" fillId="0" borderId="120" xfId="0" applyFont="1" applyBorder="1" applyAlignment="1">
      <alignment horizontal="center" vertical="center"/>
    </xf>
    <xf numFmtId="0" fontId="9" fillId="0" borderId="96" xfId="0" applyFont="1" applyBorder="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19" fillId="9" borderId="35" xfId="0" applyFont="1" applyFill="1" applyBorder="1" applyAlignment="1" applyProtection="1">
      <alignment horizontal="center" vertical="center"/>
      <protection locked="0"/>
    </xf>
    <xf numFmtId="0" fontId="19" fillId="9" borderId="44" xfId="0" applyFont="1" applyFill="1" applyBorder="1" applyAlignment="1" applyProtection="1">
      <alignment horizontal="center" vertical="center"/>
      <protection locked="0"/>
    </xf>
    <xf numFmtId="0" fontId="19" fillId="9" borderId="68" xfId="0" applyFont="1" applyFill="1" applyBorder="1" applyAlignment="1" applyProtection="1">
      <alignment horizontal="center" vertical="center"/>
      <protection locked="0"/>
    </xf>
    <xf numFmtId="0" fontId="20" fillId="0" borderId="121" xfId="0" applyFont="1" applyBorder="1" applyAlignment="1">
      <alignment horizontal="center" vertical="center"/>
    </xf>
    <xf numFmtId="0" fontId="20" fillId="0" borderId="122" xfId="0" applyFont="1" applyBorder="1" applyAlignment="1">
      <alignment horizontal="center" vertical="center"/>
    </xf>
    <xf numFmtId="0" fontId="20" fillId="0" borderId="123" xfId="0" applyFont="1" applyBorder="1" applyAlignment="1">
      <alignment horizontal="center" vertical="center"/>
    </xf>
    <xf numFmtId="0" fontId="20" fillId="0" borderId="124" xfId="0" applyFont="1" applyBorder="1" applyAlignment="1">
      <alignment horizontal="center" vertical="center"/>
    </xf>
    <xf numFmtId="0" fontId="20" fillId="0" borderId="114" xfId="0" applyFont="1" applyBorder="1" applyAlignment="1">
      <alignment horizontal="center" vertical="center"/>
    </xf>
    <xf numFmtId="0" fontId="20" fillId="0" borderId="125" xfId="0" applyFont="1" applyBorder="1" applyAlignment="1">
      <alignment horizontal="center" vertical="center"/>
    </xf>
    <xf numFmtId="0" fontId="20" fillId="0" borderId="119" xfId="0" applyFont="1" applyBorder="1" applyAlignment="1">
      <alignment horizontal="center" vertical="center"/>
    </xf>
    <xf numFmtId="0" fontId="20" fillId="0" borderId="126" xfId="0" applyFont="1" applyBorder="1" applyAlignment="1">
      <alignment horizontal="center" vertical="center"/>
    </xf>
    <xf numFmtId="0" fontId="5" fillId="0" borderId="0" xfId="0" applyFont="1" applyAlignment="1">
      <alignment horizontal="center" vertical="center"/>
    </xf>
    <xf numFmtId="0" fontId="6" fillId="2" borderId="0" xfId="0" applyFont="1" applyFill="1" applyAlignment="1">
      <alignment horizontal="left" vertical="center"/>
    </xf>
    <xf numFmtId="0" fontId="8" fillId="3" borderId="0" xfId="0" applyFont="1" applyFill="1" applyAlignment="1">
      <alignment horizontal="center" vertical="center"/>
    </xf>
    <xf numFmtId="0" fontId="6" fillId="4" borderId="0" xfId="0" applyFont="1" applyFill="1" applyAlignment="1">
      <alignment horizontal="center" vertical="center"/>
    </xf>
    <xf numFmtId="0" fontId="9" fillId="5" borderId="0" xfId="0" applyFont="1" applyFill="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2" fillId="5" borderId="0" xfId="0" applyFont="1" applyFill="1" applyAlignment="1">
      <alignment horizontal="center" vertical="center"/>
    </xf>
    <xf numFmtId="0" fontId="6" fillId="2" borderId="0" xfId="0" applyFont="1" applyFill="1" applyAlignment="1">
      <alignment horizontal="center" vertical="center"/>
    </xf>
    <xf numFmtId="0" fontId="52" fillId="6" borderId="0" xfId="0" applyFont="1" applyFill="1" applyAlignment="1">
      <alignment horizontal="left" vertical="center" wrapText="1"/>
    </xf>
    <xf numFmtId="0" fontId="51" fillId="6" borderId="0" xfId="0" applyFont="1" applyFill="1" applyAlignment="1">
      <alignment horizontal="left" vertical="center" wrapText="1"/>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0" xfId="0" applyFont="1" applyAlignment="1">
      <alignment horizontal="center" vertical="center"/>
    </xf>
    <xf numFmtId="0" fontId="1" fillId="0" borderId="54"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53" fillId="0" borderId="36" xfId="0" applyFont="1" applyBorder="1" applyAlignment="1">
      <alignment horizontal="right" wrapText="1"/>
    </xf>
    <xf numFmtId="0" fontId="53" fillId="0" borderId="38" xfId="0" applyFont="1" applyBorder="1" applyAlignment="1">
      <alignment horizontal="right"/>
    </xf>
    <xf numFmtId="0" fontId="53" fillId="0" borderId="66" xfId="0" applyFont="1" applyBorder="1" applyAlignment="1">
      <alignment horizontal="right"/>
    </xf>
    <xf numFmtId="0" fontId="53" fillId="0" borderId="67" xfId="0" applyFont="1" applyBorder="1" applyAlignment="1">
      <alignment horizontal="right"/>
    </xf>
    <xf numFmtId="0" fontId="53" fillId="0" borderId="69" xfId="0" applyFont="1" applyBorder="1" applyAlignment="1">
      <alignment horizontal="right"/>
    </xf>
    <xf numFmtId="0" fontId="53" fillId="0" borderId="71" xfId="0" applyFont="1" applyBorder="1" applyAlignment="1">
      <alignment horizontal="right"/>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8" fillId="5" borderId="0" xfId="0" applyFont="1" applyFill="1" applyAlignment="1">
      <alignment horizontal="center" vertical="center" wrapText="1"/>
    </xf>
    <xf numFmtId="0" fontId="18" fillId="5" borderId="0" xfId="0" applyFont="1" applyFill="1" applyAlignment="1">
      <alignment horizontal="center" vertical="center"/>
    </xf>
    <xf numFmtId="0" fontId="14" fillId="5" borderId="0" xfId="0" applyFont="1" applyFill="1" applyAlignment="1">
      <alignment horizontal="center" vertical="center"/>
    </xf>
    <xf numFmtId="0" fontId="23" fillId="0" borderId="30"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33" fillId="6" borderId="0" xfId="0" applyFont="1" applyFill="1" applyAlignment="1">
      <alignment horizontal="center" vertical="center"/>
    </xf>
    <xf numFmtId="0" fontId="13" fillId="6" borderId="0" xfId="0" applyFont="1" applyFill="1" applyAlignment="1">
      <alignment horizontal="center" vertical="center"/>
    </xf>
    <xf numFmtId="0" fontId="14" fillId="3" borderId="0" xfId="0" applyFont="1" applyFill="1" applyAlignment="1">
      <alignment horizontal="center" vertical="center"/>
    </xf>
    <xf numFmtId="0" fontId="14" fillId="6" borderId="0" xfId="0" applyFont="1" applyFill="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3" fillId="0" borderId="77" xfId="0" applyFont="1" applyBorder="1" applyAlignment="1">
      <alignment horizontal="center" vertical="center"/>
    </xf>
    <xf numFmtId="0" fontId="18" fillId="5" borderId="23" xfId="0" applyFont="1" applyFill="1" applyBorder="1" applyAlignment="1">
      <alignment horizontal="center" vertical="center"/>
    </xf>
    <xf numFmtId="0" fontId="18" fillId="5" borderId="28" xfId="0" applyFont="1" applyFill="1" applyBorder="1" applyAlignment="1">
      <alignment horizontal="center" vertical="center"/>
    </xf>
    <xf numFmtId="0" fontId="18" fillId="5" borderId="82" xfId="0" applyFont="1" applyFill="1" applyBorder="1" applyAlignment="1">
      <alignment horizontal="center" vertical="center"/>
    </xf>
    <xf numFmtId="0" fontId="18" fillId="5" borderId="29" xfId="0" applyFont="1" applyFill="1" applyBorder="1" applyAlignment="1">
      <alignment horizontal="center" vertical="center"/>
    </xf>
    <xf numFmtId="0" fontId="18" fillId="5" borderId="60" xfId="0" applyFont="1" applyFill="1" applyBorder="1" applyAlignment="1">
      <alignment horizontal="center" vertical="center"/>
    </xf>
    <xf numFmtId="0" fontId="18" fillId="5" borderId="85" xfId="0" applyFont="1" applyFill="1" applyBorder="1" applyAlignment="1">
      <alignment horizontal="center" vertical="center"/>
    </xf>
    <xf numFmtId="0" fontId="18" fillId="5" borderId="42" xfId="0" applyFont="1" applyFill="1" applyBorder="1" applyAlignment="1">
      <alignment horizontal="center" vertical="center"/>
    </xf>
    <xf numFmtId="0" fontId="18" fillId="5" borderId="79" xfId="0" applyFont="1" applyFill="1" applyBorder="1" applyAlignment="1">
      <alignment horizontal="center" vertical="center"/>
    </xf>
    <xf numFmtId="0" fontId="18" fillId="5" borderId="80" xfId="0" applyFont="1" applyFill="1" applyBorder="1" applyAlignment="1">
      <alignment horizontal="center" vertical="center"/>
    </xf>
    <xf numFmtId="0" fontId="18" fillId="5" borderId="21" xfId="0" applyFont="1" applyFill="1" applyBorder="1" applyAlignment="1">
      <alignment horizontal="center" vertical="center"/>
    </xf>
    <xf numFmtId="0" fontId="18" fillId="5" borderId="88" xfId="0" applyFont="1" applyFill="1" applyBorder="1" applyAlignment="1">
      <alignment horizontal="center" vertical="center"/>
    </xf>
    <xf numFmtId="0" fontId="18" fillId="5" borderId="93" xfId="0" applyFont="1" applyFill="1" applyBorder="1" applyAlignment="1">
      <alignment horizontal="center" vertical="center"/>
    </xf>
    <xf numFmtId="0" fontId="18" fillId="5" borderId="94" xfId="0" applyFont="1" applyFill="1" applyBorder="1" applyAlignment="1">
      <alignment horizontal="center" vertical="center"/>
    </xf>
    <xf numFmtId="0" fontId="18" fillId="5" borderId="95" xfId="0" applyFont="1" applyFill="1" applyBorder="1" applyAlignment="1">
      <alignment horizontal="center" vertical="center"/>
    </xf>
    <xf numFmtId="0" fontId="18" fillId="5" borderId="92" xfId="0" applyFont="1" applyFill="1" applyBorder="1" applyAlignment="1">
      <alignment horizontal="center" vertical="center"/>
    </xf>
    <xf numFmtId="0" fontId="18" fillId="5" borderId="96" xfId="0" applyFont="1" applyFill="1" applyBorder="1" applyAlignment="1">
      <alignment horizontal="center" vertical="center"/>
    </xf>
    <xf numFmtId="0" fontId="6" fillId="4" borderId="0" xfId="0" applyFont="1" applyFill="1" applyAlignment="1">
      <alignment horizontal="center" vertical="top" wrapText="1"/>
    </xf>
    <xf numFmtId="0" fontId="37" fillId="5" borderId="0" xfId="0" applyFont="1" applyFill="1" applyAlignment="1">
      <alignment horizontal="left" vertical="top" wrapText="1"/>
    </xf>
    <xf numFmtId="0" fontId="41" fillId="7" borderId="103" xfId="0" applyFont="1" applyFill="1" applyBorder="1" applyAlignment="1">
      <alignment horizontal="left" vertical="center"/>
    </xf>
    <xf numFmtId="0" fontId="41" fillId="7" borderId="0" xfId="0" applyFont="1" applyFill="1" applyAlignment="1">
      <alignment horizontal="left" vertical="center"/>
    </xf>
    <xf numFmtId="0" fontId="22" fillId="5" borderId="103" xfId="0" applyFont="1" applyFill="1" applyBorder="1" applyAlignment="1">
      <alignment horizontal="left" vertical="center"/>
    </xf>
    <xf numFmtId="0" fontId="22" fillId="5" borderId="0" xfId="0" applyFont="1" applyFill="1" applyAlignment="1">
      <alignment horizontal="left" vertical="center"/>
    </xf>
    <xf numFmtId="0" fontId="10" fillId="4" borderId="0" xfId="0" applyFont="1" applyFill="1" applyAlignment="1">
      <alignment horizontal="center" vertical="center"/>
    </xf>
    <xf numFmtId="0" fontId="27" fillId="5" borderId="98" xfId="0" applyFont="1" applyFill="1" applyBorder="1" applyAlignment="1">
      <alignment horizontal="center" vertical="center"/>
    </xf>
    <xf numFmtId="0" fontId="27" fillId="5" borderId="99" xfId="0" applyFont="1" applyFill="1" applyBorder="1" applyAlignment="1">
      <alignment horizontal="center" vertical="center"/>
    </xf>
    <xf numFmtId="0" fontId="22" fillId="5" borderId="102" xfId="0" applyFont="1" applyFill="1" applyBorder="1" applyAlignment="1">
      <alignment horizontal="left" vertical="center"/>
    </xf>
    <xf numFmtId="0" fontId="22" fillId="5" borderId="100" xfId="0" applyFont="1" applyFill="1" applyBorder="1" applyAlignment="1">
      <alignment horizontal="left" vertical="center"/>
    </xf>
  </cellXfs>
  <cellStyles count="2">
    <cellStyle name="표준" xfId="0" builtinId="0"/>
    <cellStyle name="표준 3" xfId="1" xr:uid="{C0565596-F514-4B85-A597-982ABDE4BF16}"/>
  </cellStyles>
  <dxfs count="28">
    <dxf>
      <fill>
        <patternFill>
          <bgColor rgb="FFFFFF65"/>
        </patternFill>
      </fill>
    </dxf>
    <dxf>
      <fill>
        <patternFill>
          <bgColor rgb="FFFFFF65"/>
        </patternFill>
      </fill>
    </dxf>
    <dxf>
      <font>
        <color rgb="FF0070C0"/>
      </font>
    </dxf>
    <dxf>
      <font>
        <color rgb="FFFF0000"/>
      </font>
    </dxf>
    <dxf>
      <font>
        <color rgb="FF0070C0"/>
      </font>
    </dxf>
    <dxf>
      <font>
        <color rgb="FFFF0000"/>
      </font>
    </dxf>
    <dxf>
      <font>
        <color rgb="FF0070C0"/>
      </font>
    </dxf>
    <dxf>
      <font>
        <color rgb="FFFF0000"/>
      </font>
    </dxf>
    <dxf>
      <font>
        <b/>
        <i val="0"/>
        <color theme="0"/>
      </font>
      <fill>
        <patternFill>
          <bgColor rgb="FFFF0000"/>
        </patternFill>
      </fill>
    </dxf>
    <dxf>
      <font>
        <b/>
        <i val="0"/>
        <color theme="1"/>
      </font>
      <fill>
        <patternFill>
          <bgColor rgb="FFFFFF00"/>
        </patternFill>
      </fill>
    </dxf>
    <dxf>
      <font>
        <b/>
        <i val="0"/>
        <color theme="1"/>
      </font>
      <fill>
        <patternFill>
          <bgColor rgb="FF00FA96"/>
        </patternFill>
      </fill>
    </dxf>
    <dxf>
      <font>
        <b/>
        <i val="0"/>
        <color theme="0"/>
      </font>
      <fill>
        <patternFill>
          <bgColor rgb="FF009632"/>
        </patternFill>
      </fill>
    </dxf>
    <dxf>
      <font>
        <b/>
        <i val="0"/>
        <color theme="1"/>
      </font>
      <fill>
        <patternFill>
          <bgColor theme="0"/>
        </patternFill>
      </fill>
    </dxf>
    <dxf>
      <font>
        <b/>
        <i val="0"/>
        <color theme="0"/>
      </font>
      <fill>
        <patternFill>
          <bgColor rgb="FFFF0000"/>
        </patternFill>
      </fill>
    </dxf>
    <dxf>
      <font>
        <b/>
        <i val="0"/>
        <color theme="1"/>
      </font>
      <fill>
        <patternFill>
          <bgColor rgb="FFFFFF00"/>
        </patternFill>
      </fill>
    </dxf>
    <dxf>
      <font>
        <b/>
        <i val="0"/>
        <color theme="1"/>
      </font>
      <fill>
        <patternFill>
          <bgColor rgb="FF00FA96"/>
        </patternFill>
      </fill>
    </dxf>
    <dxf>
      <font>
        <b/>
        <i val="0"/>
        <color theme="0"/>
      </font>
      <fill>
        <patternFill>
          <bgColor rgb="FF009632"/>
        </patternFill>
      </fill>
    </dxf>
    <dxf>
      <font>
        <b/>
        <i val="0"/>
        <color theme="1"/>
      </font>
      <fill>
        <patternFill>
          <bgColor theme="0"/>
        </patternFill>
      </fill>
    </dxf>
    <dxf>
      <font>
        <b/>
        <i val="0"/>
        <color theme="0"/>
      </font>
      <fill>
        <patternFill>
          <bgColor rgb="FFFF0000"/>
        </patternFill>
      </fill>
    </dxf>
    <dxf>
      <font>
        <b/>
        <i val="0"/>
        <color theme="1"/>
      </font>
      <fill>
        <patternFill>
          <bgColor rgb="FFFFFF00"/>
        </patternFill>
      </fill>
    </dxf>
    <dxf>
      <font>
        <b/>
        <i val="0"/>
        <color theme="1"/>
      </font>
      <fill>
        <patternFill>
          <bgColor rgb="FF00FA96"/>
        </patternFill>
      </fill>
    </dxf>
    <dxf>
      <font>
        <b/>
        <i val="0"/>
        <color theme="0"/>
      </font>
      <fill>
        <patternFill>
          <bgColor rgb="FF009632"/>
        </patternFill>
      </fill>
    </dxf>
    <dxf>
      <font>
        <b/>
        <i val="0"/>
        <color theme="1"/>
      </font>
      <fill>
        <patternFill>
          <bgColor theme="0"/>
        </patternFill>
      </fill>
    </dxf>
    <dxf>
      <font>
        <b/>
        <i val="0"/>
        <color theme="0"/>
      </font>
      <fill>
        <patternFill>
          <bgColor rgb="FFFF0000"/>
        </patternFill>
      </fill>
    </dxf>
    <dxf>
      <font>
        <b/>
        <i val="0"/>
        <color theme="1"/>
      </font>
      <fill>
        <patternFill>
          <bgColor rgb="FFFFFF00"/>
        </patternFill>
      </fill>
    </dxf>
    <dxf>
      <font>
        <b/>
        <i val="0"/>
        <color theme="1"/>
      </font>
      <fill>
        <patternFill>
          <bgColor rgb="FF00FA96"/>
        </patternFill>
      </fill>
    </dxf>
    <dxf>
      <font>
        <b/>
        <i val="0"/>
        <color theme="0"/>
      </font>
      <fill>
        <patternFill>
          <bgColor rgb="FF009632"/>
        </patternFill>
      </fill>
    </dxf>
    <dxf>
      <font>
        <b/>
        <i val="0"/>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sto/AppData/Roaming/Microsoft/Excel/ACG/2010/&#51221;&#49884;%20&#51088;&#50672;%20&#48372;&#44256;&#49436;%20&#54268;(20190408%2009&#49884;%2054&#485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sto/AppData/Roaming/Microsoft/Excel/ACG/2010/&#51221;&#49884;%20&#51088;&#50672;%20&#48372;&#44256;&#49436;%20&#54268;(20190408%2009&#49884;%2054&#48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정시 자연 보고서 폼(20190408 09시 54분)"/>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람표"/>
      <sheetName val="!"/>
      <sheetName val="과탐변표표"/>
      <sheetName val="대조표"/>
      <sheetName val="한국사"/>
      <sheetName val="영어"/>
      <sheetName val=" %"/>
      <sheetName val="% II"/>
      <sheetName val="% III"/>
      <sheetName val="누적(교차)"/>
      <sheetName val="문과 교차지원 계산"/>
      <sheetName val="Athena"/>
      <sheetName val="보고서"/>
      <sheetName val="변환"/>
      <sheetName val=" "/>
      <sheetName val="  "/>
      <sheetName val="   "/>
      <sheetName val="       "/>
    </sheetNames>
    <sheetDataSet>
      <sheetData sheetId="0"/>
      <sheetData sheetId="1">
        <row r="4">
          <cell r="C4">
            <v>126</v>
          </cell>
        </row>
      </sheetData>
      <sheetData sheetId="2"/>
      <sheetData sheetId="3"/>
      <sheetData sheetId="4"/>
      <sheetData sheetId="5"/>
      <sheetData sheetId="6"/>
      <sheetData sheetId="7"/>
      <sheetData sheetId="8"/>
      <sheetData sheetId="9"/>
      <sheetData sheetId="10"/>
      <sheetData sheetId="11"/>
      <sheetData sheetId="12">
        <row r="14">
          <cell r="I14" t="str">
            <v>김동노</v>
          </cell>
        </row>
      </sheetData>
      <sheetData sheetId="13"/>
      <sheetData sheetId="14">
        <row r="9">
          <cell r="T9">
            <v>644.75</v>
          </cell>
        </row>
      </sheetData>
      <sheetData sheetId="15"/>
      <sheetData sheetId="16"/>
      <sheetData sheetId="17"/>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64714-4207-4FA4-8D19-3232C9442FC6}">
  <sheetPr codeName="Sheet1"/>
  <dimension ref="B1:BA1038"/>
  <sheetViews>
    <sheetView showGridLines="0" tabSelected="1" zoomScaleNormal="100" workbookViewId="0">
      <selection activeCell="D21" sqref="D21"/>
    </sheetView>
  </sheetViews>
  <sheetFormatPr defaultRowHeight="16.5"/>
  <cols>
    <col min="1" max="1" width="3.5" style="5" customWidth="1"/>
    <col min="2" max="2" width="3.625" style="5" customWidth="1"/>
    <col min="3" max="4" width="9.625" style="5" customWidth="1"/>
    <col min="5" max="6" width="5.625" style="5" customWidth="1"/>
    <col min="7" max="9" width="10.625" style="5" hidden="1" customWidth="1"/>
    <col min="10" max="10" width="5.125" style="5" customWidth="1"/>
    <col min="11" max="11" width="5.25" style="5" customWidth="1"/>
    <col min="12" max="15" width="5.125" style="5" customWidth="1"/>
    <col min="16" max="17" width="3.625" style="5" customWidth="1"/>
    <col min="18" max="18" width="7.625" style="5" customWidth="1"/>
    <col min="19" max="19" width="12.625" style="2" customWidth="1"/>
    <col min="20" max="21" width="6.5" style="2" hidden="1" customWidth="1"/>
    <col min="22" max="23" width="6.625" style="2" hidden="1" customWidth="1"/>
    <col min="24" max="24" width="3.625" style="2" customWidth="1"/>
    <col min="25" max="25" width="4.625" style="3" customWidth="1"/>
    <col min="26" max="26" width="5.625" style="5" customWidth="1"/>
    <col min="27" max="27" width="27.625" style="5" customWidth="1"/>
    <col min="28" max="35" width="6.625" style="5" customWidth="1"/>
    <col min="36" max="36" width="3.625" style="5" customWidth="1"/>
    <col min="37" max="37" width="7.625" style="5" customWidth="1"/>
    <col min="38" max="38" width="10.625" style="5" customWidth="1"/>
    <col min="39" max="40" width="6.125" style="5" hidden="1" customWidth="1"/>
    <col min="41" max="42" width="6.625" style="5" hidden="1" customWidth="1"/>
    <col min="43" max="43" width="3.625" style="5" customWidth="1"/>
    <col min="44" max="44" width="4.625" style="5" customWidth="1"/>
    <col min="45" max="45" width="5.625" style="5" customWidth="1"/>
    <col min="46" max="53" width="6.625" style="5" customWidth="1"/>
    <col min="54" max="16384" width="9" style="5"/>
  </cols>
  <sheetData>
    <row r="1" spans="3:53" s="1" customFormat="1" ht="19.5" customHeight="1">
      <c r="S1" s="2"/>
      <c r="T1" s="2"/>
      <c r="U1" s="2"/>
      <c r="V1" s="2"/>
      <c r="W1" s="2"/>
      <c r="X1" s="2"/>
      <c r="Y1" s="3"/>
    </row>
    <row r="2" spans="3:53" ht="19.5" customHeight="1">
      <c r="C2" s="210" t="s">
        <v>938</v>
      </c>
      <c r="D2" s="210"/>
      <c r="E2" s="210"/>
      <c r="F2" s="210"/>
      <c r="G2" s="210"/>
      <c r="H2" s="210"/>
      <c r="I2" s="210"/>
      <c r="J2" s="210"/>
      <c r="K2" s="210"/>
      <c r="L2" s="210"/>
      <c r="M2" s="210"/>
      <c r="N2" s="210"/>
      <c r="O2" s="210"/>
      <c r="P2" s="4"/>
      <c r="R2" s="211" t="s">
        <v>934</v>
      </c>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c r="AY2" s="211"/>
      <c r="AZ2" s="211"/>
      <c r="BA2" s="211"/>
    </row>
    <row r="3" spans="3:53" ht="19.5" customHeight="1">
      <c r="C3" s="210"/>
      <c r="D3" s="210"/>
      <c r="E3" s="210"/>
      <c r="F3" s="210"/>
      <c r="G3" s="210"/>
      <c r="H3" s="210"/>
      <c r="I3" s="210"/>
      <c r="J3" s="210"/>
      <c r="K3" s="210"/>
      <c r="L3" s="210"/>
      <c r="M3" s="210"/>
      <c r="N3" s="210"/>
      <c r="O3" s="210"/>
      <c r="P3" s="4"/>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row>
    <row r="4" spans="3:53" ht="19.5" customHeight="1" thickBot="1"/>
    <row r="5" spans="3:53" ht="19.5" customHeight="1">
      <c r="C5" s="212" t="s">
        <v>0</v>
      </c>
      <c r="D5" s="212"/>
      <c r="E5" s="213" t="s">
        <v>1</v>
      </c>
      <c r="F5" s="213"/>
      <c r="G5" s="213"/>
      <c r="H5" s="213"/>
      <c r="I5" s="213"/>
      <c r="J5" s="213"/>
      <c r="K5" s="213"/>
      <c r="L5" s="214" t="s">
        <v>2</v>
      </c>
      <c r="M5" s="214"/>
      <c r="N5" s="214"/>
      <c r="O5" s="214"/>
      <c r="P5" s="6"/>
      <c r="R5" s="215" t="s">
        <v>3</v>
      </c>
      <c r="S5" s="216"/>
      <c r="T5" s="216"/>
      <c r="U5" s="216"/>
      <c r="V5" s="216"/>
      <c r="W5" s="216"/>
      <c r="X5" s="216"/>
      <c r="Y5" s="216"/>
      <c r="Z5" s="216"/>
      <c r="AA5" s="216"/>
      <c r="AB5" s="216"/>
      <c r="AC5" s="216"/>
      <c r="AD5" s="216"/>
      <c r="AE5" s="216"/>
      <c r="AF5" s="216"/>
      <c r="AG5" s="216"/>
      <c r="AH5" s="216"/>
      <c r="AI5" s="217"/>
      <c r="AK5" s="215" t="s">
        <v>4</v>
      </c>
      <c r="AL5" s="216"/>
      <c r="AM5" s="216"/>
      <c r="AN5" s="216"/>
      <c r="AO5" s="216"/>
      <c r="AP5" s="216"/>
      <c r="AQ5" s="216"/>
      <c r="AR5" s="216"/>
      <c r="AS5" s="216"/>
      <c r="AT5" s="216"/>
      <c r="AU5" s="216"/>
      <c r="AV5" s="216"/>
      <c r="AW5" s="216"/>
      <c r="AX5" s="216"/>
      <c r="AY5" s="216"/>
      <c r="AZ5" s="216"/>
      <c r="BA5" s="217"/>
    </row>
    <row r="6" spans="3:53" ht="19.5" customHeight="1" thickBot="1">
      <c r="C6" s="221" t="s">
        <v>5</v>
      </c>
      <c r="D6" s="221"/>
      <c r="E6" s="222" t="s">
        <v>6</v>
      </c>
      <c r="F6" s="222"/>
      <c r="G6" s="222"/>
      <c r="H6" s="222"/>
      <c r="I6" s="222"/>
      <c r="J6" s="222"/>
      <c r="K6" s="222"/>
      <c r="L6" s="222"/>
      <c r="M6" s="222"/>
      <c r="N6" s="222"/>
      <c r="O6" s="222"/>
      <c r="P6" s="7"/>
      <c r="Q6" s="8"/>
      <c r="R6" s="218"/>
      <c r="S6" s="219"/>
      <c r="T6" s="219"/>
      <c r="U6" s="219"/>
      <c r="V6" s="219"/>
      <c r="W6" s="219"/>
      <c r="X6" s="219"/>
      <c r="Y6" s="219"/>
      <c r="Z6" s="219"/>
      <c r="AA6" s="219"/>
      <c r="AB6" s="219"/>
      <c r="AC6" s="219"/>
      <c r="AD6" s="219"/>
      <c r="AE6" s="219"/>
      <c r="AF6" s="219"/>
      <c r="AG6" s="219"/>
      <c r="AH6" s="219"/>
      <c r="AI6" s="220"/>
      <c r="AK6" s="218"/>
      <c r="AL6" s="219"/>
      <c r="AM6" s="219"/>
      <c r="AN6" s="219"/>
      <c r="AO6" s="219"/>
      <c r="AP6" s="219"/>
      <c r="AQ6" s="219"/>
      <c r="AR6" s="219"/>
      <c r="AS6" s="219"/>
      <c r="AT6" s="219"/>
      <c r="AU6" s="219"/>
      <c r="AV6" s="219"/>
      <c r="AW6" s="219"/>
      <c r="AX6" s="219"/>
      <c r="AY6" s="219"/>
      <c r="AZ6" s="219"/>
      <c r="BA6" s="220"/>
    </row>
    <row r="7" spans="3:53" ht="19.5" customHeight="1" thickBot="1">
      <c r="C7" s="221"/>
      <c r="D7" s="221"/>
      <c r="E7" s="223" t="s">
        <v>933</v>
      </c>
      <c r="F7" s="224"/>
      <c r="G7" s="224"/>
      <c r="H7" s="224"/>
      <c r="I7" s="224"/>
      <c r="J7" s="224"/>
      <c r="K7" s="224"/>
      <c r="L7" s="224"/>
      <c r="M7" s="224"/>
      <c r="N7" s="224"/>
      <c r="O7" s="224"/>
      <c r="P7" s="7"/>
      <c r="AL7" s="2"/>
      <c r="AM7" s="2"/>
      <c r="AN7" s="2"/>
      <c r="AO7" s="2"/>
      <c r="AP7" s="2"/>
      <c r="AQ7" s="2"/>
      <c r="AR7" s="3"/>
    </row>
    <row r="8" spans="3:53" ht="19.5" customHeight="1" thickTop="1">
      <c r="C8" s="212" t="s">
        <v>7</v>
      </c>
      <c r="D8" s="212"/>
      <c r="E8" s="224"/>
      <c r="F8" s="224"/>
      <c r="G8" s="224"/>
      <c r="H8" s="224"/>
      <c r="I8" s="224"/>
      <c r="J8" s="224"/>
      <c r="K8" s="224"/>
      <c r="L8" s="224"/>
      <c r="M8" s="224"/>
      <c r="N8" s="224"/>
      <c r="O8" s="224"/>
      <c r="P8" s="9"/>
      <c r="R8" s="10" t="s">
        <v>8</v>
      </c>
      <c r="S8" s="11" t="s">
        <v>9</v>
      </c>
      <c r="T8" s="12" t="s">
        <v>10</v>
      </c>
      <c r="U8" s="12" t="s">
        <v>940</v>
      </c>
      <c r="V8" s="13" t="s">
        <v>11</v>
      </c>
      <c r="W8" s="14" t="s">
        <v>939</v>
      </c>
      <c r="X8" s="14" t="s">
        <v>12</v>
      </c>
      <c r="Y8" s="13" t="s">
        <v>13</v>
      </c>
      <c r="Z8" s="15" t="s">
        <v>14</v>
      </c>
      <c r="AA8" s="15" t="s">
        <v>15</v>
      </c>
      <c r="AB8" s="16" t="s">
        <v>16</v>
      </c>
      <c r="AC8" s="16" t="s">
        <v>17</v>
      </c>
      <c r="AD8" s="17" t="s">
        <v>18</v>
      </c>
      <c r="AE8" s="16" t="s">
        <v>19</v>
      </c>
      <c r="AF8" s="18" t="s">
        <v>20</v>
      </c>
      <c r="AG8" s="19" t="s">
        <v>21</v>
      </c>
      <c r="AH8" s="19" t="s">
        <v>22</v>
      </c>
      <c r="AI8" s="20" t="s">
        <v>23</v>
      </c>
      <c r="AK8" s="10" t="s">
        <v>8</v>
      </c>
      <c r="AL8" s="11" t="s">
        <v>9</v>
      </c>
      <c r="AM8" s="12" t="s">
        <v>10</v>
      </c>
      <c r="AN8" s="12" t="s">
        <v>940</v>
      </c>
      <c r="AO8" s="13" t="s">
        <v>11</v>
      </c>
      <c r="AP8" s="14" t="s">
        <v>939</v>
      </c>
      <c r="AQ8" s="14" t="s">
        <v>12</v>
      </c>
      <c r="AR8" s="13" t="s">
        <v>13</v>
      </c>
      <c r="AS8" s="15" t="s">
        <v>14</v>
      </c>
      <c r="AT8" s="16" t="s">
        <v>16</v>
      </c>
      <c r="AU8" s="16" t="s">
        <v>17</v>
      </c>
      <c r="AV8" s="17" t="s">
        <v>18</v>
      </c>
      <c r="AW8" s="16" t="s">
        <v>19</v>
      </c>
      <c r="AX8" s="18" t="s">
        <v>20</v>
      </c>
      <c r="AY8" s="19" t="s">
        <v>21</v>
      </c>
      <c r="AZ8" s="19" t="s">
        <v>22</v>
      </c>
      <c r="BA8" s="20" t="s">
        <v>23</v>
      </c>
    </row>
    <row r="9" spans="3:53" ht="19.5" customHeight="1">
      <c r="C9" s="239" t="s">
        <v>931</v>
      </c>
      <c r="D9" s="240"/>
      <c r="E9" s="224"/>
      <c r="F9" s="224"/>
      <c r="G9" s="224"/>
      <c r="H9" s="224"/>
      <c r="I9" s="224"/>
      <c r="J9" s="224"/>
      <c r="K9" s="224"/>
      <c r="L9" s="224"/>
      <c r="M9" s="224"/>
      <c r="N9" s="224"/>
      <c r="O9" s="224"/>
      <c r="P9" s="9"/>
      <c r="Q9" s="8"/>
      <c r="R9" s="21" t="s">
        <v>24</v>
      </c>
      <c r="S9" s="22" t="s">
        <v>25</v>
      </c>
      <c r="T9" s="23" t="s">
        <v>25</v>
      </c>
      <c r="U9" s="207" t="b">
        <f>IF(W9=FALSE,FALSE,IF(V9=FALSE,FALSE,TRUE))</f>
        <v>0</v>
      </c>
      <c r="V9" s="24" t="b">
        <f t="shared" ref="V9:V17" si="0">IF(COUNTIF($J$15:$K$19,$Y9)=0,IF(COUNTIF($L$15:$M$19,$Y9)=0,IF(VLOOKUP($Y9,$N$15:$O$19,2,FALSE)="가 능",TRUE,FALSE),IF(VLOOKUP($Y9,$L$15:$M$19,2,FALSE)="가 능",TRUE,FALSE)),IF(VLOOKUP($Y9,$J$15:$K$19,2,FALSE)="가 능",TRUE,FALSE))</f>
        <v>0</v>
      </c>
      <c r="W9" s="202" t="b">
        <f>IF($J$25="선택중복",FALSE,TRUE)</f>
        <v>1</v>
      </c>
      <c r="X9" s="25" t="s">
        <v>26</v>
      </c>
      <c r="Y9" s="26" t="s">
        <v>27</v>
      </c>
      <c r="Z9" s="27">
        <v>15</v>
      </c>
      <c r="AA9" s="28" t="s">
        <v>28</v>
      </c>
      <c r="AB9" s="29" t="s">
        <v>29</v>
      </c>
      <c r="AC9" s="29" t="s">
        <v>29</v>
      </c>
      <c r="AD9" s="30" t="s">
        <v>29</v>
      </c>
      <c r="AE9" s="29" t="s">
        <v>29</v>
      </c>
      <c r="AF9" s="31" t="s">
        <v>30</v>
      </c>
      <c r="AG9" s="29" t="s">
        <v>30</v>
      </c>
      <c r="AH9" s="29" t="s">
        <v>30</v>
      </c>
      <c r="AI9" s="32" t="s">
        <v>29</v>
      </c>
      <c r="AK9" s="21" t="s">
        <v>31</v>
      </c>
      <c r="AL9" s="33" t="s">
        <v>32</v>
      </c>
      <c r="AM9" s="23" t="s">
        <v>33</v>
      </c>
      <c r="AN9" s="209" t="b">
        <f>IF(AP9=FALSE,FALSE,IF(AO9=FALSE,FALSE,TRUE))</f>
        <v>0</v>
      </c>
      <c r="AO9" s="34" t="b">
        <f t="shared" ref="AO9:AO25" si="1">IF($N$25&lt;&gt;"X",IF(COUNTIF($J$15:$K$19,$AR9)=0,IF(COUNTIF($L$15:$M$19,$AR9)=0,IF(VLOOKUP($AR9,$N$15:$O$19,2,FALSE)="가 능",TRUE,FALSE),IF(VLOOKUP($AR9,$L$15:$M$19,2,FALSE)="가 능",TRUE,FALSE)),IF(VLOOKUP($AR9,$J$15:$K$19,2,FALSE)="가 능",TRUE,FALSE)),FALSE)</f>
        <v>0</v>
      </c>
      <c r="AP9" s="205" t="b">
        <f>IF($J$25="선택중복",FALSE,TRUE)</f>
        <v>1</v>
      </c>
      <c r="AQ9" s="25" t="s">
        <v>34</v>
      </c>
      <c r="AR9" s="26" t="s">
        <v>35</v>
      </c>
      <c r="AS9" s="27">
        <v>9</v>
      </c>
      <c r="AT9" s="29" t="s">
        <v>29</v>
      </c>
      <c r="AU9" s="29" t="s">
        <v>29</v>
      </c>
      <c r="AV9" s="30" t="s">
        <v>29</v>
      </c>
      <c r="AW9" s="29" t="s">
        <v>29</v>
      </c>
      <c r="AX9" s="31" t="s">
        <v>29</v>
      </c>
      <c r="AY9" s="29" t="s">
        <v>29</v>
      </c>
      <c r="AZ9" s="29" t="s">
        <v>29</v>
      </c>
      <c r="BA9" s="32" t="s">
        <v>29</v>
      </c>
    </row>
    <row r="10" spans="3:53" ht="19.5" customHeight="1">
      <c r="C10" s="240"/>
      <c r="D10" s="240"/>
      <c r="E10" s="224"/>
      <c r="F10" s="224"/>
      <c r="G10" s="224"/>
      <c r="H10" s="224"/>
      <c r="I10" s="224"/>
      <c r="J10" s="224"/>
      <c r="K10" s="224"/>
      <c r="L10" s="224"/>
      <c r="M10" s="224"/>
      <c r="N10" s="224"/>
      <c r="O10" s="224"/>
      <c r="P10" s="9"/>
      <c r="R10" s="35" t="s">
        <v>36</v>
      </c>
      <c r="S10" s="36" t="s">
        <v>25</v>
      </c>
      <c r="T10" s="37" t="s">
        <v>25</v>
      </c>
      <c r="U10" s="206" t="b">
        <f>IF(W10=FALSE,FALSE,IF(V10=FALSE,FALSE,TRUE))</f>
        <v>0</v>
      </c>
      <c r="V10" s="38" t="b">
        <f t="shared" si="0"/>
        <v>0</v>
      </c>
      <c r="W10" s="203" t="b">
        <f>IF($J$25="선택중복",FALSE,TRUE)</f>
        <v>1</v>
      </c>
      <c r="X10" s="39" t="s">
        <v>26</v>
      </c>
      <c r="Y10" s="40" t="s">
        <v>27</v>
      </c>
      <c r="Z10" s="41">
        <v>37</v>
      </c>
      <c r="AA10" s="42" t="s">
        <v>28</v>
      </c>
      <c r="AB10" s="43" t="s">
        <v>29</v>
      </c>
      <c r="AC10" s="43" t="s">
        <v>29</v>
      </c>
      <c r="AD10" s="44" t="s">
        <v>29</v>
      </c>
      <c r="AE10" s="43" t="s">
        <v>29</v>
      </c>
      <c r="AF10" s="45" t="s">
        <v>30</v>
      </c>
      <c r="AG10" s="43" t="s">
        <v>30</v>
      </c>
      <c r="AH10" s="43" t="s">
        <v>30</v>
      </c>
      <c r="AI10" s="46" t="s">
        <v>29</v>
      </c>
      <c r="AK10" s="35" t="s">
        <v>31</v>
      </c>
      <c r="AL10" s="47" t="s">
        <v>37</v>
      </c>
      <c r="AM10" s="37" t="s">
        <v>33</v>
      </c>
      <c r="AN10" s="209" t="b">
        <f t="shared" ref="AN10:AN73" si="2">IF(AP10=FALSE,FALSE,IF(AO10=FALSE,FALSE,TRUE))</f>
        <v>0</v>
      </c>
      <c r="AO10" s="206" t="b">
        <f t="shared" si="1"/>
        <v>0</v>
      </c>
      <c r="AP10" s="39" t="b">
        <f>IF($J$25="선택중복",FALSE,TRUE)</f>
        <v>1</v>
      </c>
      <c r="AQ10" s="39" t="s">
        <v>34</v>
      </c>
      <c r="AR10" s="40" t="s">
        <v>35</v>
      </c>
      <c r="AS10" s="41">
        <v>58</v>
      </c>
      <c r="AT10" s="43" t="s">
        <v>29</v>
      </c>
      <c r="AU10" s="43" t="s">
        <v>29</v>
      </c>
      <c r="AV10" s="44" t="s">
        <v>29</v>
      </c>
      <c r="AW10" s="43" t="s">
        <v>29</v>
      </c>
      <c r="AX10" s="45" t="s">
        <v>29</v>
      </c>
      <c r="AY10" s="43" t="s">
        <v>29</v>
      </c>
      <c r="AZ10" s="43" t="s">
        <v>29</v>
      </c>
      <c r="BA10" s="46" t="s">
        <v>29</v>
      </c>
    </row>
    <row r="11" spans="3:53" ht="19.5" customHeight="1">
      <c r="R11" s="35" t="s">
        <v>38</v>
      </c>
      <c r="S11" s="36" t="s">
        <v>25</v>
      </c>
      <c r="T11" s="37" t="s">
        <v>25</v>
      </c>
      <c r="U11" s="206" t="b">
        <f t="shared" ref="U11:U74" si="3">IF(W11=FALSE,FALSE,IF(V11=FALSE,FALSE,TRUE))</f>
        <v>0</v>
      </c>
      <c r="V11" s="38" t="b">
        <f t="shared" si="0"/>
        <v>0</v>
      </c>
      <c r="W11" s="203" t="b">
        <f t="shared" ref="W11:W74" si="4">IF($J$25="선택중복",FALSE,TRUE)</f>
        <v>1</v>
      </c>
      <c r="X11" s="39" t="s">
        <v>26</v>
      </c>
      <c r="Y11" s="40" t="s">
        <v>27</v>
      </c>
      <c r="Z11" s="41">
        <v>15</v>
      </c>
      <c r="AA11" s="42" t="s">
        <v>28</v>
      </c>
      <c r="AB11" s="43" t="s">
        <v>29</v>
      </c>
      <c r="AC11" s="43" t="s">
        <v>29</v>
      </c>
      <c r="AD11" s="44" t="s">
        <v>29</v>
      </c>
      <c r="AE11" s="43" t="s">
        <v>29</v>
      </c>
      <c r="AF11" s="45" t="s">
        <v>30</v>
      </c>
      <c r="AG11" s="43" t="s">
        <v>30</v>
      </c>
      <c r="AH11" s="43" t="s">
        <v>30</v>
      </c>
      <c r="AI11" s="46" t="s">
        <v>29</v>
      </c>
      <c r="AK11" s="35" t="s">
        <v>31</v>
      </c>
      <c r="AL11" s="47" t="s">
        <v>39</v>
      </c>
      <c r="AM11" s="37" t="s">
        <v>33</v>
      </c>
      <c r="AN11" s="209" t="b">
        <f t="shared" si="2"/>
        <v>0</v>
      </c>
      <c r="AO11" s="206" t="b">
        <f t="shared" si="1"/>
        <v>0</v>
      </c>
      <c r="AP11" s="39" t="b">
        <f>IF($J$25="선택중복",FALSE,TRUE)</f>
        <v>1</v>
      </c>
      <c r="AQ11" s="39" t="s">
        <v>34</v>
      </c>
      <c r="AR11" s="40" t="s">
        <v>35</v>
      </c>
      <c r="AS11" s="41">
        <v>50</v>
      </c>
      <c r="AT11" s="43" t="s">
        <v>29</v>
      </c>
      <c r="AU11" s="43" t="s">
        <v>29</v>
      </c>
      <c r="AV11" s="44" t="s">
        <v>29</v>
      </c>
      <c r="AW11" s="43" t="s">
        <v>29</v>
      </c>
      <c r="AX11" s="45" t="s">
        <v>29</v>
      </c>
      <c r="AY11" s="43" t="s">
        <v>29</v>
      </c>
      <c r="AZ11" s="43" t="s">
        <v>29</v>
      </c>
      <c r="BA11" s="46" t="s">
        <v>29</v>
      </c>
    </row>
    <row r="12" spans="3:53" ht="19.5" customHeight="1">
      <c r="C12" s="241" t="s">
        <v>932</v>
      </c>
      <c r="D12" s="241"/>
      <c r="E12" s="241"/>
      <c r="F12" s="241"/>
      <c r="G12" s="241"/>
      <c r="H12" s="241"/>
      <c r="I12" s="241"/>
      <c r="J12" s="241"/>
      <c r="K12" s="241"/>
      <c r="L12" s="241"/>
      <c r="M12" s="241"/>
      <c r="N12" s="241"/>
      <c r="O12" s="241"/>
      <c r="P12" s="8"/>
      <c r="R12" s="35" t="s">
        <v>40</v>
      </c>
      <c r="S12" s="36" t="s">
        <v>25</v>
      </c>
      <c r="T12" s="37" t="s">
        <v>25</v>
      </c>
      <c r="U12" s="206" t="b">
        <f t="shared" si="3"/>
        <v>0</v>
      </c>
      <c r="V12" s="38" t="b">
        <f t="shared" si="0"/>
        <v>0</v>
      </c>
      <c r="W12" s="203" t="b">
        <f t="shared" si="4"/>
        <v>1</v>
      </c>
      <c r="X12" s="39" t="s">
        <v>26</v>
      </c>
      <c r="Y12" s="40" t="s">
        <v>41</v>
      </c>
      <c r="Z12" s="41">
        <v>14</v>
      </c>
      <c r="AA12" s="42" t="s">
        <v>28</v>
      </c>
      <c r="AB12" s="43" t="s">
        <v>29</v>
      </c>
      <c r="AC12" s="43" t="s">
        <v>29</v>
      </c>
      <c r="AD12" s="44" t="s">
        <v>29</v>
      </c>
      <c r="AE12" s="43" t="s">
        <v>29</v>
      </c>
      <c r="AF12" s="45" t="s">
        <v>29</v>
      </c>
      <c r="AG12" s="43" t="s">
        <v>30</v>
      </c>
      <c r="AH12" s="43" t="s">
        <v>30</v>
      </c>
      <c r="AI12" s="46" t="s">
        <v>29</v>
      </c>
      <c r="AK12" s="35" t="s">
        <v>31</v>
      </c>
      <c r="AL12" s="47" t="s">
        <v>42</v>
      </c>
      <c r="AM12" s="37" t="s">
        <v>33</v>
      </c>
      <c r="AN12" s="209" t="b">
        <f t="shared" si="2"/>
        <v>0</v>
      </c>
      <c r="AO12" s="206" t="b">
        <f t="shared" si="1"/>
        <v>0</v>
      </c>
      <c r="AP12" s="39" t="b">
        <f t="shared" ref="AP12:AP75" si="5">IF($J$25="선택중복",FALSE,TRUE)</f>
        <v>1</v>
      </c>
      <c r="AQ12" s="39" t="s">
        <v>34</v>
      </c>
      <c r="AR12" s="40" t="s">
        <v>35</v>
      </c>
      <c r="AS12" s="41">
        <v>10</v>
      </c>
      <c r="AT12" s="43" t="s">
        <v>29</v>
      </c>
      <c r="AU12" s="43" t="s">
        <v>29</v>
      </c>
      <c r="AV12" s="44" t="s">
        <v>29</v>
      </c>
      <c r="AW12" s="43" t="s">
        <v>29</v>
      </c>
      <c r="AX12" s="45" t="s">
        <v>29</v>
      </c>
      <c r="AY12" s="43" t="s">
        <v>29</v>
      </c>
      <c r="AZ12" s="43" t="s">
        <v>29</v>
      </c>
      <c r="BA12" s="46" t="s">
        <v>29</v>
      </c>
    </row>
    <row r="13" spans="3:53" ht="19.5" customHeight="1" thickBot="1">
      <c r="R13" s="35" t="s">
        <v>43</v>
      </c>
      <c r="S13" s="36" t="s">
        <v>25</v>
      </c>
      <c r="T13" s="37" t="s">
        <v>25</v>
      </c>
      <c r="U13" s="206" t="b">
        <f t="shared" si="3"/>
        <v>0</v>
      </c>
      <c r="V13" s="38" t="b">
        <f t="shared" si="0"/>
        <v>0</v>
      </c>
      <c r="W13" s="203" t="b">
        <f t="shared" si="4"/>
        <v>1</v>
      </c>
      <c r="X13" s="39" t="s">
        <v>26</v>
      </c>
      <c r="Y13" s="40" t="s">
        <v>27</v>
      </c>
      <c r="Z13" s="41">
        <v>50</v>
      </c>
      <c r="AA13" s="42" t="s">
        <v>28</v>
      </c>
      <c r="AB13" s="43" t="s">
        <v>29</v>
      </c>
      <c r="AC13" s="43" t="s">
        <v>29</v>
      </c>
      <c r="AD13" s="44" t="s">
        <v>29</v>
      </c>
      <c r="AE13" s="43" t="s">
        <v>29</v>
      </c>
      <c r="AF13" s="45" t="s">
        <v>30</v>
      </c>
      <c r="AG13" s="43" t="s">
        <v>30</v>
      </c>
      <c r="AH13" s="43" t="s">
        <v>30</v>
      </c>
      <c r="AI13" s="46" t="s">
        <v>29</v>
      </c>
      <c r="AK13" s="35" t="s">
        <v>31</v>
      </c>
      <c r="AL13" s="47" t="s">
        <v>44</v>
      </c>
      <c r="AM13" s="37" t="s">
        <v>33</v>
      </c>
      <c r="AN13" s="209" t="b">
        <f t="shared" si="2"/>
        <v>0</v>
      </c>
      <c r="AO13" s="206" t="b">
        <f t="shared" si="1"/>
        <v>0</v>
      </c>
      <c r="AP13" s="39" t="b">
        <f t="shared" si="5"/>
        <v>1</v>
      </c>
      <c r="AQ13" s="39" t="s">
        <v>34</v>
      </c>
      <c r="AR13" s="40" t="s">
        <v>35</v>
      </c>
      <c r="AS13" s="41">
        <v>13</v>
      </c>
      <c r="AT13" s="43" t="s">
        <v>29</v>
      </c>
      <c r="AU13" s="43" t="s">
        <v>29</v>
      </c>
      <c r="AV13" s="44" t="s">
        <v>29</v>
      </c>
      <c r="AW13" s="43" t="s">
        <v>29</v>
      </c>
      <c r="AX13" s="45" t="s">
        <v>29</v>
      </c>
      <c r="AY13" s="43" t="s">
        <v>29</v>
      </c>
      <c r="AZ13" s="43" t="s">
        <v>29</v>
      </c>
      <c r="BA13" s="46" t="s">
        <v>29</v>
      </c>
    </row>
    <row r="14" spans="3:53" ht="19.5" customHeight="1" thickBot="1">
      <c r="C14" s="48" t="s">
        <v>45</v>
      </c>
      <c r="D14" s="49" t="s">
        <v>46</v>
      </c>
      <c r="E14" s="242" t="s">
        <v>47</v>
      </c>
      <c r="F14" s="243"/>
      <c r="G14" s="50"/>
      <c r="H14" s="50"/>
      <c r="I14" s="50"/>
      <c r="J14" s="244" t="s">
        <v>48</v>
      </c>
      <c r="K14" s="244"/>
      <c r="L14" s="244"/>
      <c r="M14" s="244"/>
      <c r="N14" s="244"/>
      <c r="O14" s="243"/>
      <c r="P14" s="51"/>
      <c r="R14" s="35" t="s">
        <v>49</v>
      </c>
      <c r="S14" s="36" t="s">
        <v>25</v>
      </c>
      <c r="T14" s="37" t="s">
        <v>25</v>
      </c>
      <c r="U14" s="206" t="b">
        <f t="shared" si="3"/>
        <v>0</v>
      </c>
      <c r="V14" s="38" t="b">
        <f t="shared" si="0"/>
        <v>0</v>
      </c>
      <c r="W14" s="203" t="b">
        <f t="shared" si="4"/>
        <v>1</v>
      </c>
      <c r="X14" s="39" t="s">
        <v>26</v>
      </c>
      <c r="Y14" s="40" t="s">
        <v>50</v>
      </c>
      <c r="Z14" s="41">
        <v>15</v>
      </c>
      <c r="AA14" s="52" t="s">
        <v>51</v>
      </c>
      <c r="AB14" s="43" t="s">
        <v>29</v>
      </c>
      <c r="AC14" s="43" t="s">
        <v>29</v>
      </c>
      <c r="AD14" s="44" t="s">
        <v>52</v>
      </c>
      <c r="AE14" s="43" t="s">
        <v>52</v>
      </c>
      <c r="AF14" s="45" t="s">
        <v>29</v>
      </c>
      <c r="AG14" s="43" t="s">
        <v>30</v>
      </c>
      <c r="AH14" s="43" t="s">
        <v>30</v>
      </c>
      <c r="AI14" s="46" t="s">
        <v>29</v>
      </c>
      <c r="AK14" s="35" t="s">
        <v>31</v>
      </c>
      <c r="AL14" s="47" t="s">
        <v>53</v>
      </c>
      <c r="AM14" s="37" t="s">
        <v>33</v>
      </c>
      <c r="AN14" s="209" t="b">
        <f t="shared" si="2"/>
        <v>0</v>
      </c>
      <c r="AO14" s="206" t="b">
        <f t="shared" si="1"/>
        <v>0</v>
      </c>
      <c r="AP14" s="39" t="b">
        <f t="shared" si="5"/>
        <v>1</v>
      </c>
      <c r="AQ14" s="39" t="s">
        <v>34</v>
      </c>
      <c r="AR14" s="40" t="s">
        <v>35</v>
      </c>
      <c r="AS14" s="41">
        <v>6</v>
      </c>
      <c r="AT14" s="43" t="s">
        <v>29</v>
      </c>
      <c r="AU14" s="43" t="s">
        <v>29</v>
      </c>
      <c r="AV14" s="44" t="s">
        <v>29</v>
      </c>
      <c r="AW14" s="43" t="s">
        <v>29</v>
      </c>
      <c r="AX14" s="45" t="s">
        <v>29</v>
      </c>
      <c r="AY14" s="43" t="s">
        <v>29</v>
      </c>
      <c r="AZ14" s="43" t="s">
        <v>29</v>
      </c>
      <c r="BA14" s="46" t="s">
        <v>29</v>
      </c>
    </row>
    <row r="15" spans="3:53" ht="19.5" customHeight="1">
      <c r="C15" s="53" t="s">
        <v>54</v>
      </c>
      <c r="D15" s="199" t="s">
        <v>935</v>
      </c>
      <c r="E15" s="54" t="s">
        <v>55</v>
      </c>
      <c r="F15" s="55">
        <f>COUNTIF($U$9:$U$71,"TRUE")</f>
        <v>4</v>
      </c>
      <c r="G15" s="245" t="str">
        <f>IF(D15="화법과 작문","화작",IF(D15="언어와 매체","언매","ERROR"))</f>
        <v>언매</v>
      </c>
      <c r="H15" s="246"/>
      <c r="I15" s="56" t="s">
        <v>56</v>
      </c>
      <c r="J15" s="57" t="s">
        <v>57</v>
      </c>
      <c r="K15" s="7" t="str">
        <f>IF(AND(OR($D$25="미적",$D$25="기하",$D$25="확통"),COUNTIF($J$25:$M$25,"과탐*")&gt;=0,$J$25&lt;&gt;"선택중복"),"가 능","불 가")</f>
        <v>가 능</v>
      </c>
      <c r="L15" s="58" t="s">
        <v>58</v>
      </c>
      <c r="M15" s="59" t="str">
        <f>IF(AND(OR($D$25="미적",$D$25="기하",$D$25="확통"),COUNTIF($J$25:$M$25,"과탐*")&gt;=0,$J$25&lt;&gt;"선택중복"),"가 능","불 가")</f>
        <v>가 능</v>
      </c>
      <c r="N15" s="60" t="s">
        <v>59</v>
      </c>
      <c r="O15" s="61" t="str">
        <f>IF(AND(OR($D$25="미적",$D$25="기하"),COUNTIF($J$25:$M$25,"과탐*")&gt;=0,$J$25&lt;&gt;"선택중복"),"가 능","불 가")</f>
        <v>불 가</v>
      </c>
      <c r="P15" s="62"/>
      <c r="R15" s="35" t="s">
        <v>49</v>
      </c>
      <c r="S15" s="36" t="s">
        <v>60</v>
      </c>
      <c r="T15" s="37" t="s">
        <v>25</v>
      </c>
      <c r="U15" s="206" t="b">
        <f t="shared" si="3"/>
        <v>0</v>
      </c>
      <c r="V15" s="38" t="b">
        <f t="shared" si="0"/>
        <v>0</v>
      </c>
      <c r="W15" s="203" t="b">
        <f t="shared" si="4"/>
        <v>1</v>
      </c>
      <c r="X15" s="39" t="s">
        <v>26</v>
      </c>
      <c r="Y15" s="40" t="s">
        <v>50</v>
      </c>
      <c r="Z15" s="41">
        <v>20</v>
      </c>
      <c r="AA15" s="52" t="s">
        <v>61</v>
      </c>
      <c r="AB15" s="43" t="s">
        <v>29</v>
      </c>
      <c r="AC15" s="43" t="s">
        <v>29</v>
      </c>
      <c r="AD15" s="44" t="s">
        <v>52</v>
      </c>
      <c r="AE15" s="43" t="s">
        <v>52</v>
      </c>
      <c r="AF15" s="45" t="s">
        <v>29</v>
      </c>
      <c r="AG15" s="43" t="s">
        <v>30</v>
      </c>
      <c r="AH15" s="43" t="s">
        <v>30</v>
      </c>
      <c r="AI15" s="46" t="s">
        <v>29</v>
      </c>
      <c r="AK15" s="35" t="s">
        <v>31</v>
      </c>
      <c r="AL15" s="47" t="s">
        <v>62</v>
      </c>
      <c r="AM15" s="37" t="s">
        <v>33</v>
      </c>
      <c r="AN15" s="209" t="b">
        <f t="shared" si="2"/>
        <v>0</v>
      </c>
      <c r="AO15" s="206" t="b">
        <f t="shared" si="1"/>
        <v>0</v>
      </c>
      <c r="AP15" s="39" t="b">
        <f t="shared" si="5"/>
        <v>1</v>
      </c>
      <c r="AQ15" s="39" t="s">
        <v>34</v>
      </c>
      <c r="AR15" s="40" t="s">
        <v>35</v>
      </c>
      <c r="AS15" s="41">
        <v>6</v>
      </c>
      <c r="AT15" s="43" t="s">
        <v>29</v>
      </c>
      <c r="AU15" s="43" t="s">
        <v>29</v>
      </c>
      <c r="AV15" s="44" t="s">
        <v>29</v>
      </c>
      <c r="AW15" s="43" t="s">
        <v>29</v>
      </c>
      <c r="AX15" s="45" t="s">
        <v>29</v>
      </c>
      <c r="AY15" s="43" t="s">
        <v>29</v>
      </c>
      <c r="AZ15" s="43" t="s">
        <v>29</v>
      </c>
      <c r="BA15" s="46" t="s">
        <v>29</v>
      </c>
    </row>
    <row r="16" spans="3:53" ht="19.5" customHeight="1">
      <c r="C16" s="63" t="s">
        <v>63</v>
      </c>
      <c r="D16" s="200" t="s">
        <v>936</v>
      </c>
      <c r="E16" s="64" t="s">
        <v>64</v>
      </c>
      <c r="F16" s="65">
        <f>COUNTIF($U$72:$U$90,"TRUE")</f>
        <v>11</v>
      </c>
      <c r="G16" s="225" t="str">
        <f>IF(D16="기하","기하",IF(D16="미적분","미적",IF(D16="확률과통계","확통","ERROR")))</f>
        <v>확통</v>
      </c>
      <c r="H16" s="226"/>
      <c r="I16" s="1" t="s">
        <v>65</v>
      </c>
      <c r="J16" s="66" t="s">
        <v>66</v>
      </c>
      <c r="K16" s="67" t="str">
        <f>IF(AND(OR($D$25="미적",$D$25="기하",$D$25="확통"),COUNTIF($J$25:$M$25,"과탐*")&gt;=0,$J$25&lt;&gt;"선택중복"),"가 능","불 가")</f>
        <v>가 능</v>
      </c>
      <c r="L16" s="68" t="s">
        <v>35</v>
      </c>
      <c r="M16" s="69" t="str">
        <f>IF(AND(OR($D$25="미적",$D$25="기하",$D$25="확통"),COUNTIF($J$25:$M$25,"과탐*")&gt;=0,$J$25&lt;&gt;"선택중복"),"가 능","불 가")</f>
        <v>가 능</v>
      </c>
      <c r="N16" s="70" t="s">
        <v>67</v>
      </c>
      <c r="O16" s="71" t="str">
        <f>IF(AND(OR($D$25="미적",$D$25="기하"),COUNTIF($J$25:$M$25,"과탐*")&gt;=1,$J$25&lt;&gt;"선택중복"),"가 능","불 가")</f>
        <v>불 가</v>
      </c>
      <c r="P16" s="62"/>
      <c r="R16" s="35" t="s">
        <v>68</v>
      </c>
      <c r="S16" s="36" t="s">
        <v>25</v>
      </c>
      <c r="T16" s="37" t="s">
        <v>25</v>
      </c>
      <c r="U16" s="206" t="b">
        <f t="shared" si="3"/>
        <v>0</v>
      </c>
      <c r="V16" s="38" t="b">
        <f t="shared" si="0"/>
        <v>0</v>
      </c>
      <c r="W16" s="203" t="b">
        <f t="shared" si="4"/>
        <v>1</v>
      </c>
      <c r="X16" s="39" t="s">
        <v>34</v>
      </c>
      <c r="Y16" s="40" t="s">
        <v>27</v>
      </c>
      <c r="Z16" s="41">
        <v>40</v>
      </c>
      <c r="AA16" s="42" t="s">
        <v>28</v>
      </c>
      <c r="AB16" s="43" t="s">
        <v>29</v>
      </c>
      <c r="AC16" s="43" t="s">
        <v>29</v>
      </c>
      <c r="AD16" s="44" t="s">
        <v>29</v>
      </c>
      <c r="AE16" s="43" t="s">
        <v>29</v>
      </c>
      <c r="AF16" s="45" t="s">
        <v>30</v>
      </c>
      <c r="AG16" s="43" t="s">
        <v>30</v>
      </c>
      <c r="AH16" s="43" t="s">
        <v>30</v>
      </c>
      <c r="AI16" s="46" t="s">
        <v>29</v>
      </c>
      <c r="AK16" s="35" t="s">
        <v>31</v>
      </c>
      <c r="AL16" s="47" t="s">
        <v>69</v>
      </c>
      <c r="AM16" s="37" t="s">
        <v>33</v>
      </c>
      <c r="AN16" s="209" t="b">
        <f t="shared" si="2"/>
        <v>0</v>
      </c>
      <c r="AO16" s="206" t="b">
        <f t="shared" si="1"/>
        <v>0</v>
      </c>
      <c r="AP16" s="39" t="b">
        <f t="shared" si="5"/>
        <v>1</v>
      </c>
      <c r="AQ16" s="39" t="s">
        <v>34</v>
      </c>
      <c r="AR16" s="40" t="s">
        <v>35</v>
      </c>
      <c r="AS16" s="41">
        <v>10</v>
      </c>
      <c r="AT16" s="43" t="s">
        <v>29</v>
      </c>
      <c r="AU16" s="43" t="s">
        <v>29</v>
      </c>
      <c r="AV16" s="44" t="s">
        <v>29</v>
      </c>
      <c r="AW16" s="43" t="s">
        <v>29</v>
      </c>
      <c r="AX16" s="45" t="s">
        <v>29</v>
      </c>
      <c r="AY16" s="43" t="s">
        <v>29</v>
      </c>
      <c r="AZ16" s="43" t="s">
        <v>29</v>
      </c>
      <c r="BA16" s="46" t="s">
        <v>29</v>
      </c>
    </row>
    <row r="17" spans="2:53" ht="19.5" customHeight="1">
      <c r="C17" s="53" t="s">
        <v>70</v>
      </c>
      <c r="D17" s="72" t="s">
        <v>71</v>
      </c>
      <c r="E17" s="73" t="s">
        <v>72</v>
      </c>
      <c r="F17" s="74">
        <f>COUNTIF($U$91:$U$102,"TRUE")</f>
        <v>0</v>
      </c>
      <c r="G17" s="227" t="str">
        <f>D17</f>
        <v>영어</v>
      </c>
      <c r="H17" s="228"/>
      <c r="I17" s="1" t="s">
        <v>71</v>
      </c>
      <c r="J17" s="75" t="s">
        <v>73</v>
      </c>
      <c r="K17" s="7" t="str">
        <f>IF(AND(OR($D$25="미적",$D$25="기하",$D$25="확통"),COUNTIF($J$25:$M$25,"과탐*")&gt;=0,$J$25&lt;&gt;"선택중복"),"가 능","불 가")</f>
        <v>가 능</v>
      </c>
      <c r="L17" s="76" t="s">
        <v>74</v>
      </c>
      <c r="M17" s="77" t="str">
        <f>IF(AND(OR($D$25="미적",$D$25="기하",$D$25="확통"),COUNTIF($J$25:$M$25,"과탐*")&gt;=0,$J$25&lt;&gt;"선택중복"),"가 능","불 가")</f>
        <v>가 능</v>
      </c>
      <c r="N17" s="78" t="s">
        <v>27</v>
      </c>
      <c r="O17" s="79" t="str">
        <f>IF(AND(OR($D$25="미적",$D$25="기하"),COUNTIF($J$25:$M$25,"과탐*")=2,$J$25&lt;&gt;"선택중복"),"가 능","불 가")</f>
        <v>불 가</v>
      </c>
      <c r="P17" s="62"/>
      <c r="R17" s="35" t="s">
        <v>75</v>
      </c>
      <c r="S17" s="36" t="s">
        <v>25</v>
      </c>
      <c r="T17" s="37" t="s">
        <v>25</v>
      </c>
      <c r="U17" s="206" t="b">
        <f t="shared" si="3"/>
        <v>0</v>
      </c>
      <c r="V17" s="38" t="b">
        <f t="shared" si="0"/>
        <v>0</v>
      </c>
      <c r="W17" s="203" t="b">
        <f t="shared" si="4"/>
        <v>1</v>
      </c>
      <c r="X17" s="39" t="s">
        <v>76</v>
      </c>
      <c r="Y17" s="40" t="s">
        <v>27</v>
      </c>
      <c r="Z17" s="41">
        <v>30</v>
      </c>
      <c r="AA17" s="42" t="s">
        <v>28</v>
      </c>
      <c r="AB17" s="43" t="s">
        <v>29</v>
      </c>
      <c r="AC17" s="43" t="s">
        <v>29</v>
      </c>
      <c r="AD17" s="44" t="s">
        <v>29</v>
      </c>
      <c r="AE17" s="43" t="s">
        <v>29</v>
      </c>
      <c r="AF17" s="45" t="s">
        <v>30</v>
      </c>
      <c r="AG17" s="43" t="s">
        <v>30</v>
      </c>
      <c r="AH17" s="43" t="s">
        <v>30</v>
      </c>
      <c r="AI17" s="46" t="s">
        <v>29</v>
      </c>
      <c r="AK17" s="35" t="s">
        <v>31</v>
      </c>
      <c r="AL17" s="47" t="s">
        <v>77</v>
      </c>
      <c r="AM17" s="37" t="s">
        <v>33</v>
      </c>
      <c r="AN17" s="209" t="b">
        <f t="shared" si="2"/>
        <v>0</v>
      </c>
      <c r="AO17" s="206" t="b">
        <f t="shared" si="1"/>
        <v>0</v>
      </c>
      <c r="AP17" s="39" t="b">
        <f t="shared" si="5"/>
        <v>1</v>
      </c>
      <c r="AQ17" s="39" t="s">
        <v>34</v>
      </c>
      <c r="AR17" s="40" t="s">
        <v>35</v>
      </c>
      <c r="AS17" s="41">
        <v>10</v>
      </c>
      <c r="AT17" s="43" t="s">
        <v>29</v>
      </c>
      <c r="AU17" s="43" t="s">
        <v>29</v>
      </c>
      <c r="AV17" s="44" t="s">
        <v>29</v>
      </c>
      <c r="AW17" s="43" t="s">
        <v>29</v>
      </c>
      <c r="AX17" s="45" t="s">
        <v>29</v>
      </c>
      <c r="AY17" s="43" t="s">
        <v>29</v>
      </c>
      <c r="AZ17" s="43" t="s">
        <v>29</v>
      </c>
      <c r="BA17" s="46" t="s">
        <v>29</v>
      </c>
    </row>
    <row r="18" spans="2:53" ht="19.5" customHeight="1">
      <c r="C18" s="63" t="s">
        <v>78</v>
      </c>
      <c r="D18" s="80" t="s">
        <v>79</v>
      </c>
      <c r="E18" s="53" t="s">
        <v>80</v>
      </c>
      <c r="F18" s="81">
        <f>COUNTIF($U$103:$U$143,"TRUE")</f>
        <v>2</v>
      </c>
      <c r="G18" s="225" t="str">
        <f>D18</f>
        <v>한국사</v>
      </c>
      <c r="H18" s="226"/>
      <c r="I18" s="1" t="s">
        <v>79</v>
      </c>
      <c r="J18" s="66" t="s">
        <v>81</v>
      </c>
      <c r="K18" s="67" t="str">
        <f>IF(AND(OR($D$25="미적",$D$25="기하",$D$25="확통"),COUNTIF($J$25:$M$25,"과탐*")&lt;&gt;1,$J$25&lt;&gt;"선택중복"),"가 능","불 가")</f>
        <v>불 가</v>
      </c>
      <c r="L18" s="68" t="s">
        <v>82</v>
      </c>
      <c r="M18" s="69" t="str">
        <f>IF(AND(OR($D$25="미적",$D$25="기하",$D$25="확통"),COUNTIF($J$25:$M$25,"과탐*")&gt;=0,$J$25&lt;&gt;"선택중복"),"가 능","불 가")</f>
        <v>가 능</v>
      </c>
      <c r="N18" s="70" t="s">
        <v>83</v>
      </c>
      <c r="O18" s="71" t="str">
        <f>IF(AND(OR($D$25="확통"),COUNTIF($J$25:$M$25,"과탐*")&gt;=0,$J$25&lt;&gt;"선택중복"),"가 능","불 가")</f>
        <v>가 능</v>
      </c>
      <c r="P18" s="62"/>
      <c r="R18" s="35" t="s">
        <v>84</v>
      </c>
      <c r="S18" s="36" t="s">
        <v>25</v>
      </c>
      <c r="T18" s="37" t="s">
        <v>25</v>
      </c>
      <c r="U18" s="206" t="b">
        <f t="shared" si="3"/>
        <v>0</v>
      </c>
      <c r="V18" s="38" t="b">
        <f>IF(NOT(AND(LEFT($G$19,1)=LEFT($G$20,1),LEFT($I$19,1)=LEFT($I$20,1),LEFT($I$20,1)="과")),IF(COUNTIF($J$15:$K$19,$Y18)=0,IF(COUNTIF($L$15:$M$19,$Y18)=0,IF(VLOOKUP($Y18,$N$15:$O$19,2,FALSE)="가 능",TRUE,FALSE),IF(VLOOKUP($Y18,$L$15:$M$19,2,FALSE)="가 능",TRUE,FALSE)),IF(VLOOKUP($Y18,$J$15:$K$19,2,FALSE)="가 능",TRUE,FALSE)),FALSE)</f>
        <v>0</v>
      </c>
      <c r="W18" s="203" t="b">
        <f t="shared" si="4"/>
        <v>1</v>
      </c>
      <c r="X18" s="39" t="s">
        <v>26</v>
      </c>
      <c r="Y18" s="40" t="s">
        <v>27</v>
      </c>
      <c r="Z18" s="41">
        <v>25</v>
      </c>
      <c r="AA18" s="42" t="s">
        <v>28</v>
      </c>
      <c r="AB18" s="43" t="s">
        <v>29</v>
      </c>
      <c r="AC18" s="43" t="s">
        <v>29</v>
      </c>
      <c r="AD18" s="44" t="s">
        <v>29</v>
      </c>
      <c r="AE18" s="43" t="s">
        <v>29</v>
      </c>
      <c r="AF18" s="45" t="s">
        <v>30</v>
      </c>
      <c r="AG18" s="43" t="s">
        <v>30</v>
      </c>
      <c r="AH18" s="43" t="s">
        <v>30</v>
      </c>
      <c r="AI18" s="46" t="s">
        <v>29</v>
      </c>
      <c r="AK18" s="35" t="s">
        <v>31</v>
      </c>
      <c r="AL18" s="47" t="s">
        <v>85</v>
      </c>
      <c r="AM18" s="37" t="s">
        <v>33</v>
      </c>
      <c r="AN18" s="209" t="b">
        <f t="shared" si="2"/>
        <v>0</v>
      </c>
      <c r="AO18" s="206" t="b">
        <f t="shared" si="1"/>
        <v>0</v>
      </c>
      <c r="AP18" s="39" t="b">
        <f t="shared" si="5"/>
        <v>1</v>
      </c>
      <c r="AQ18" s="39" t="s">
        <v>34</v>
      </c>
      <c r="AR18" s="40" t="s">
        <v>35</v>
      </c>
      <c r="AS18" s="41">
        <v>9</v>
      </c>
      <c r="AT18" s="43" t="s">
        <v>29</v>
      </c>
      <c r="AU18" s="43" t="s">
        <v>29</v>
      </c>
      <c r="AV18" s="44" t="s">
        <v>29</v>
      </c>
      <c r="AW18" s="43" t="s">
        <v>29</v>
      </c>
      <c r="AX18" s="45" t="s">
        <v>29</v>
      </c>
      <c r="AY18" s="43" t="s">
        <v>29</v>
      </c>
      <c r="AZ18" s="43" t="s">
        <v>29</v>
      </c>
      <c r="BA18" s="46" t="s">
        <v>29</v>
      </c>
    </row>
    <row r="19" spans="2:53" ht="19.5" customHeight="1" thickBot="1">
      <c r="C19" s="53" t="s">
        <v>86</v>
      </c>
      <c r="D19" s="199" t="s">
        <v>942</v>
      </c>
      <c r="E19" s="82" t="s">
        <v>87</v>
      </c>
      <c r="F19" s="83">
        <f>COUNTIF($U$144:$U$156,"TRUE")</f>
        <v>13</v>
      </c>
      <c r="G19" s="227" t="str">
        <f>VLOOKUP($D$19,$G$115:$H$131,2,FALSE)</f>
        <v>생윤</v>
      </c>
      <c r="H19" s="228"/>
      <c r="I19" s="1" t="str">
        <f>VLOOKUP($G$19,$H$115:$I$131,2,FALSE)</f>
        <v>사탐</v>
      </c>
      <c r="J19" s="75" t="s">
        <v>50</v>
      </c>
      <c r="K19" s="7" t="str">
        <f>IF(AND(OR($D$25="미적",$D$25="기하",$D$25="확통"),COUNTIF($J$25:$M$25,"과탐*")=2,$J$25&lt;&gt;"선택중복"),"가 능","불 가")</f>
        <v>불 가</v>
      </c>
      <c r="L19" s="84" t="s">
        <v>41</v>
      </c>
      <c r="M19" s="85" t="str">
        <f>IF(AND(OR($D$25="미적",$D$25="기하",$D$25="확통"),COUNTIF($J$25:$M$25,"과탐*")=2,$J$25&lt;&gt;"선택중복"),"가 능","불 가")</f>
        <v>불 가</v>
      </c>
      <c r="N19" s="86" t="s">
        <v>29</v>
      </c>
      <c r="O19" s="87" t="str">
        <f>IF(AND(OR($D$25="확통"),COUNTIF($J$25:$M$25,"과탐*")=0,$J$25&lt;&gt;"선택중복"),"가 능","불 가")</f>
        <v>불 가</v>
      </c>
      <c r="P19" s="62"/>
      <c r="R19" s="35" t="s">
        <v>88</v>
      </c>
      <c r="S19" s="36" t="s">
        <v>25</v>
      </c>
      <c r="T19" s="37" t="s">
        <v>25</v>
      </c>
      <c r="U19" s="206" t="b">
        <f t="shared" si="3"/>
        <v>0</v>
      </c>
      <c r="V19" s="38" t="b">
        <f t="shared" ref="V19:V27" si="6">IF(COUNTIF($J$15:$K$19,$Y19)=0,IF(COUNTIF($L$15:$M$19,$Y19)=0,IF(VLOOKUP($Y19,$N$15:$O$19,2,FALSE)="가 능",TRUE,FALSE),IF(VLOOKUP($Y19,$L$15:$M$19,2,FALSE)="가 능",TRUE,FALSE)),IF(VLOOKUP($Y19,$J$15:$K$19,2,FALSE)="가 능",TRUE,FALSE))</f>
        <v>0</v>
      </c>
      <c r="W19" s="203" t="b">
        <f t="shared" si="4"/>
        <v>1</v>
      </c>
      <c r="X19" s="39" t="s">
        <v>76</v>
      </c>
      <c r="Y19" s="40" t="s">
        <v>27</v>
      </c>
      <c r="Z19" s="41">
        <v>16</v>
      </c>
      <c r="AA19" s="42" t="s">
        <v>28</v>
      </c>
      <c r="AB19" s="43" t="s">
        <v>29</v>
      </c>
      <c r="AC19" s="43" t="s">
        <v>29</v>
      </c>
      <c r="AD19" s="44" t="s">
        <v>29</v>
      </c>
      <c r="AE19" s="43" t="s">
        <v>29</v>
      </c>
      <c r="AF19" s="45" t="s">
        <v>30</v>
      </c>
      <c r="AG19" s="43" t="s">
        <v>30</v>
      </c>
      <c r="AH19" s="43" t="s">
        <v>30</v>
      </c>
      <c r="AI19" s="46" t="s">
        <v>29</v>
      </c>
      <c r="AK19" s="35" t="s">
        <v>31</v>
      </c>
      <c r="AL19" s="47" t="s">
        <v>89</v>
      </c>
      <c r="AM19" s="37" t="s">
        <v>33</v>
      </c>
      <c r="AN19" s="209" t="b">
        <f t="shared" si="2"/>
        <v>0</v>
      </c>
      <c r="AO19" s="206" t="b">
        <f t="shared" si="1"/>
        <v>0</v>
      </c>
      <c r="AP19" s="39" t="b">
        <f t="shared" si="5"/>
        <v>1</v>
      </c>
      <c r="AQ19" s="39" t="s">
        <v>34</v>
      </c>
      <c r="AR19" s="40" t="s">
        <v>35</v>
      </c>
      <c r="AS19" s="41">
        <v>7</v>
      </c>
      <c r="AT19" s="43" t="s">
        <v>29</v>
      </c>
      <c r="AU19" s="43" t="s">
        <v>29</v>
      </c>
      <c r="AV19" s="44" t="s">
        <v>29</v>
      </c>
      <c r="AW19" s="43" t="s">
        <v>29</v>
      </c>
      <c r="AX19" s="45" t="s">
        <v>29</v>
      </c>
      <c r="AY19" s="43" t="s">
        <v>29</v>
      </c>
      <c r="AZ19" s="43" t="s">
        <v>29</v>
      </c>
      <c r="BA19" s="46" t="s">
        <v>29</v>
      </c>
    </row>
    <row r="20" spans="2:53" ht="19.5" customHeight="1" thickBot="1">
      <c r="C20" s="88"/>
      <c r="D20" s="200" t="s">
        <v>941</v>
      </c>
      <c r="E20" s="89" t="s">
        <v>91</v>
      </c>
      <c r="F20" s="90">
        <f>COUNTIF($U$157:$U$943,"TRUE")</f>
        <v>212</v>
      </c>
      <c r="G20" s="229" t="str">
        <f>VLOOKUP($D$20,$G$115:$H$131,2,FALSE)</f>
        <v>물Ⅰ</v>
      </c>
      <c r="H20" s="230"/>
      <c r="I20" s="1" t="str">
        <f>VLOOKUP($G$20,H115:$I$131,2,FALSE)</f>
        <v>과탐 Ⅰ</v>
      </c>
      <c r="J20" s="231" t="s">
        <v>943</v>
      </c>
      <c r="K20" s="232"/>
      <c r="L20" s="232"/>
      <c r="M20" s="232"/>
      <c r="N20" s="232"/>
      <c r="O20" s="233"/>
      <c r="P20" s="91"/>
      <c r="R20" s="35" t="s">
        <v>88</v>
      </c>
      <c r="S20" s="36" t="s">
        <v>60</v>
      </c>
      <c r="T20" s="37" t="s">
        <v>25</v>
      </c>
      <c r="U20" s="206" t="b">
        <f t="shared" si="3"/>
        <v>0</v>
      </c>
      <c r="V20" s="38" t="b">
        <f t="shared" si="6"/>
        <v>0</v>
      </c>
      <c r="W20" s="203" t="b">
        <f t="shared" si="4"/>
        <v>1</v>
      </c>
      <c r="X20" s="39" t="s">
        <v>76</v>
      </c>
      <c r="Y20" s="40" t="s">
        <v>27</v>
      </c>
      <c r="Z20" s="41">
        <v>10</v>
      </c>
      <c r="AA20" s="42" t="s">
        <v>28</v>
      </c>
      <c r="AB20" s="43" t="s">
        <v>29</v>
      </c>
      <c r="AC20" s="43" t="s">
        <v>29</v>
      </c>
      <c r="AD20" s="44" t="s">
        <v>29</v>
      </c>
      <c r="AE20" s="43" t="s">
        <v>29</v>
      </c>
      <c r="AF20" s="45" t="s">
        <v>30</v>
      </c>
      <c r="AG20" s="43" t="s">
        <v>30</v>
      </c>
      <c r="AH20" s="43" t="s">
        <v>30</v>
      </c>
      <c r="AI20" s="46" t="s">
        <v>29</v>
      </c>
      <c r="AK20" s="35" t="s">
        <v>31</v>
      </c>
      <c r="AL20" s="47" t="s">
        <v>92</v>
      </c>
      <c r="AM20" s="37" t="s">
        <v>33</v>
      </c>
      <c r="AN20" s="209" t="b">
        <f t="shared" si="2"/>
        <v>0</v>
      </c>
      <c r="AO20" s="206" t="b">
        <f t="shared" si="1"/>
        <v>0</v>
      </c>
      <c r="AP20" s="39" t="b">
        <f t="shared" si="5"/>
        <v>1</v>
      </c>
      <c r="AQ20" s="39" t="s">
        <v>34</v>
      </c>
      <c r="AR20" s="40" t="s">
        <v>35</v>
      </c>
      <c r="AS20" s="41">
        <v>7</v>
      </c>
      <c r="AT20" s="43" t="s">
        <v>29</v>
      </c>
      <c r="AU20" s="43" t="s">
        <v>29</v>
      </c>
      <c r="AV20" s="44" t="s">
        <v>29</v>
      </c>
      <c r="AW20" s="43" t="s">
        <v>29</v>
      </c>
      <c r="AX20" s="45" t="s">
        <v>29</v>
      </c>
      <c r="AY20" s="43" t="s">
        <v>29</v>
      </c>
      <c r="AZ20" s="43" t="s">
        <v>29</v>
      </c>
      <c r="BA20" s="46" t="s">
        <v>29</v>
      </c>
    </row>
    <row r="21" spans="2:53" ht="19.5" customHeight="1" thickBot="1">
      <c r="C21" s="92" t="s">
        <v>93</v>
      </c>
      <c r="D21" s="201" t="s">
        <v>94</v>
      </c>
      <c r="E21" s="89" t="s">
        <v>33</v>
      </c>
      <c r="F21" s="90">
        <f>COUNTIF($AN$9:$AN$291,"TRUE")</f>
        <v>263</v>
      </c>
      <c r="G21" s="237" t="str">
        <f>IFERROR(VLOOKUP(D21,G132:H139,2,FALSE),"미선택")</f>
        <v>미선택</v>
      </c>
      <c r="H21" s="238"/>
      <c r="I21" s="93" t="s">
        <v>95</v>
      </c>
      <c r="J21" s="234"/>
      <c r="K21" s="235"/>
      <c r="L21" s="235"/>
      <c r="M21" s="235"/>
      <c r="N21" s="235"/>
      <c r="O21" s="236"/>
      <c r="P21" s="91"/>
      <c r="R21" s="35" t="s">
        <v>96</v>
      </c>
      <c r="S21" s="36" t="s">
        <v>97</v>
      </c>
      <c r="T21" s="37" t="s">
        <v>25</v>
      </c>
      <c r="U21" s="206" t="b">
        <f t="shared" si="3"/>
        <v>1</v>
      </c>
      <c r="V21" s="38" t="b">
        <f t="shared" si="6"/>
        <v>1</v>
      </c>
      <c r="W21" s="203" t="b">
        <f t="shared" si="4"/>
        <v>1</v>
      </c>
      <c r="X21" s="39" t="s">
        <v>34</v>
      </c>
      <c r="Y21" s="40" t="s">
        <v>74</v>
      </c>
      <c r="Z21" s="41">
        <v>20</v>
      </c>
      <c r="AA21" s="42" t="s">
        <v>98</v>
      </c>
      <c r="AB21" s="43" t="s">
        <v>29</v>
      </c>
      <c r="AC21" s="43" t="s">
        <v>29</v>
      </c>
      <c r="AD21" s="44" t="s">
        <v>29</v>
      </c>
      <c r="AE21" s="43" t="s">
        <v>29</v>
      </c>
      <c r="AF21" s="45" t="s">
        <v>29</v>
      </c>
      <c r="AG21" s="43" t="s">
        <v>29</v>
      </c>
      <c r="AH21" s="43" t="s">
        <v>29</v>
      </c>
      <c r="AI21" s="46" t="s">
        <v>99</v>
      </c>
      <c r="AK21" s="35" t="s">
        <v>31</v>
      </c>
      <c r="AL21" s="47" t="s">
        <v>100</v>
      </c>
      <c r="AM21" s="37" t="s">
        <v>33</v>
      </c>
      <c r="AN21" s="209" t="b">
        <f t="shared" si="2"/>
        <v>0</v>
      </c>
      <c r="AO21" s="206" t="b">
        <f t="shared" si="1"/>
        <v>0</v>
      </c>
      <c r="AP21" s="39" t="b">
        <f t="shared" si="5"/>
        <v>1</v>
      </c>
      <c r="AQ21" s="39" t="s">
        <v>34</v>
      </c>
      <c r="AR21" s="40" t="s">
        <v>35</v>
      </c>
      <c r="AS21" s="41">
        <v>6</v>
      </c>
      <c r="AT21" s="43" t="s">
        <v>29</v>
      </c>
      <c r="AU21" s="43" t="s">
        <v>29</v>
      </c>
      <c r="AV21" s="44" t="s">
        <v>29</v>
      </c>
      <c r="AW21" s="43" t="s">
        <v>29</v>
      </c>
      <c r="AX21" s="45" t="s">
        <v>29</v>
      </c>
      <c r="AY21" s="43" t="s">
        <v>29</v>
      </c>
      <c r="AZ21" s="43" t="s">
        <v>29</v>
      </c>
      <c r="BA21" s="46" t="s">
        <v>29</v>
      </c>
    </row>
    <row r="22" spans="2:53" ht="19.5" customHeight="1">
      <c r="J22" s="1"/>
      <c r="R22" s="35" t="s">
        <v>101</v>
      </c>
      <c r="S22" s="36" t="s">
        <v>25</v>
      </c>
      <c r="T22" s="37" t="s">
        <v>25</v>
      </c>
      <c r="U22" s="206" t="b">
        <f t="shared" si="3"/>
        <v>0</v>
      </c>
      <c r="V22" s="38" t="b">
        <f t="shared" si="6"/>
        <v>0</v>
      </c>
      <c r="W22" s="203" t="b">
        <f t="shared" si="4"/>
        <v>1</v>
      </c>
      <c r="X22" s="39" t="s">
        <v>76</v>
      </c>
      <c r="Y22" s="40" t="s">
        <v>27</v>
      </c>
      <c r="Z22" s="41">
        <v>25</v>
      </c>
      <c r="AA22" s="42" t="s">
        <v>102</v>
      </c>
      <c r="AB22" s="43" t="s">
        <v>29</v>
      </c>
      <c r="AC22" s="43" t="s">
        <v>29</v>
      </c>
      <c r="AD22" s="44" t="s">
        <v>29</v>
      </c>
      <c r="AE22" s="43" t="s">
        <v>29</v>
      </c>
      <c r="AF22" s="45" t="s">
        <v>30</v>
      </c>
      <c r="AG22" s="43" t="s">
        <v>30</v>
      </c>
      <c r="AH22" s="43" t="s">
        <v>30</v>
      </c>
      <c r="AI22" s="46" t="s">
        <v>29</v>
      </c>
      <c r="AK22" s="35" t="s">
        <v>31</v>
      </c>
      <c r="AL22" s="47" t="s">
        <v>103</v>
      </c>
      <c r="AM22" s="37" t="s">
        <v>33</v>
      </c>
      <c r="AN22" s="209" t="b">
        <f t="shared" si="2"/>
        <v>0</v>
      </c>
      <c r="AO22" s="206" t="b">
        <f t="shared" si="1"/>
        <v>0</v>
      </c>
      <c r="AP22" s="39" t="b">
        <f t="shared" si="5"/>
        <v>1</v>
      </c>
      <c r="AQ22" s="39" t="s">
        <v>34</v>
      </c>
      <c r="AR22" s="40" t="s">
        <v>35</v>
      </c>
      <c r="AS22" s="41">
        <v>8</v>
      </c>
      <c r="AT22" s="43" t="s">
        <v>29</v>
      </c>
      <c r="AU22" s="43" t="s">
        <v>29</v>
      </c>
      <c r="AV22" s="44" t="s">
        <v>29</v>
      </c>
      <c r="AW22" s="43" t="s">
        <v>29</v>
      </c>
      <c r="AX22" s="45" t="s">
        <v>29</v>
      </c>
      <c r="AY22" s="43" t="s">
        <v>29</v>
      </c>
      <c r="AZ22" s="43" t="s">
        <v>29</v>
      </c>
      <c r="BA22" s="46" t="s">
        <v>29</v>
      </c>
    </row>
    <row r="23" spans="2:53" ht="19.5" customHeight="1">
      <c r="C23" s="247" t="s">
        <v>104</v>
      </c>
      <c r="D23" s="248"/>
      <c r="E23" s="248"/>
      <c r="F23" s="248"/>
      <c r="G23" s="248"/>
      <c r="H23" s="248"/>
      <c r="I23" s="248"/>
      <c r="J23" s="248"/>
      <c r="K23" s="248"/>
      <c r="L23" s="248"/>
      <c r="M23" s="248"/>
      <c r="N23" s="248"/>
      <c r="O23" s="248"/>
      <c r="P23" s="7"/>
      <c r="R23" s="35" t="s">
        <v>105</v>
      </c>
      <c r="S23" s="36" t="s">
        <v>25</v>
      </c>
      <c r="T23" s="37" t="s">
        <v>25</v>
      </c>
      <c r="U23" s="206" t="b">
        <f t="shared" si="3"/>
        <v>0</v>
      </c>
      <c r="V23" s="38" t="b">
        <f t="shared" si="6"/>
        <v>0</v>
      </c>
      <c r="W23" s="203" t="b">
        <f t="shared" si="4"/>
        <v>1</v>
      </c>
      <c r="X23" s="39" t="s">
        <v>76</v>
      </c>
      <c r="Y23" s="40" t="s">
        <v>27</v>
      </c>
      <c r="Z23" s="41">
        <v>19</v>
      </c>
      <c r="AA23" s="42" t="s">
        <v>28</v>
      </c>
      <c r="AB23" s="43" t="s">
        <v>29</v>
      </c>
      <c r="AC23" s="43" t="s">
        <v>29</v>
      </c>
      <c r="AD23" s="44" t="s">
        <v>29</v>
      </c>
      <c r="AE23" s="43" t="s">
        <v>29</v>
      </c>
      <c r="AF23" s="45" t="s">
        <v>30</v>
      </c>
      <c r="AG23" s="43" t="s">
        <v>30</v>
      </c>
      <c r="AH23" s="43" t="s">
        <v>30</v>
      </c>
      <c r="AI23" s="46" t="s">
        <v>29</v>
      </c>
      <c r="AK23" s="35" t="s">
        <v>31</v>
      </c>
      <c r="AL23" s="47" t="s">
        <v>106</v>
      </c>
      <c r="AM23" s="37" t="s">
        <v>33</v>
      </c>
      <c r="AN23" s="209" t="b">
        <f t="shared" si="2"/>
        <v>0</v>
      </c>
      <c r="AO23" s="206" t="b">
        <f t="shared" si="1"/>
        <v>0</v>
      </c>
      <c r="AP23" s="39" t="b">
        <f t="shared" si="5"/>
        <v>1</v>
      </c>
      <c r="AQ23" s="39" t="s">
        <v>34</v>
      </c>
      <c r="AR23" s="40" t="s">
        <v>35</v>
      </c>
      <c r="AS23" s="41">
        <v>5</v>
      </c>
      <c r="AT23" s="43" t="s">
        <v>29</v>
      </c>
      <c r="AU23" s="43" t="s">
        <v>29</v>
      </c>
      <c r="AV23" s="44" t="s">
        <v>29</v>
      </c>
      <c r="AW23" s="43" t="s">
        <v>29</v>
      </c>
      <c r="AX23" s="45" t="s">
        <v>29</v>
      </c>
      <c r="AY23" s="43" t="s">
        <v>29</v>
      </c>
      <c r="AZ23" s="43" t="s">
        <v>29</v>
      </c>
      <c r="BA23" s="46" t="s">
        <v>29</v>
      </c>
    </row>
    <row r="24" spans="2:53" ht="19.5" customHeight="1">
      <c r="R24" s="35" t="s">
        <v>107</v>
      </c>
      <c r="S24" s="36" t="s">
        <v>25</v>
      </c>
      <c r="T24" s="37" t="s">
        <v>25</v>
      </c>
      <c r="U24" s="206" t="b">
        <f t="shared" si="3"/>
        <v>0</v>
      </c>
      <c r="V24" s="38" t="b">
        <f t="shared" si="6"/>
        <v>0</v>
      </c>
      <c r="W24" s="203" t="b">
        <f t="shared" si="4"/>
        <v>1</v>
      </c>
      <c r="X24" s="39" t="s">
        <v>76</v>
      </c>
      <c r="Y24" s="40" t="s">
        <v>27</v>
      </c>
      <c r="Z24" s="41">
        <v>19</v>
      </c>
      <c r="AA24" s="42" t="s">
        <v>108</v>
      </c>
      <c r="AB24" s="43" t="s">
        <v>29</v>
      </c>
      <c r="AC24" s="43" t="s">
        <v>29</v>
      </c>
      <c r="AD24" s="44" t="s">
        <v>29</v>
      </c>
      <c r="AE24" s="43" t="s">
        <v>29</v>
      </c>
      <c r="AF24" s="45" t="s">
        <v>30</v>
      </c>
      <c r="AG24" s="43" t="s">
        <v>30</v>
      </c>
      <c r="AH24" s="43" t="s">
        <v>30</v>
      </c>
      <c r="AI24" s="46" t="s">
        <v>29</v>
      </c>
      <c r="AK24" s="35" t="s">
        <v>31</v>
      </c>
      <c r="AL24" s="47" t="s">
        <v>109</v>
      </c>
      <c r="AM24" s="37" t="s">
        <v>33</v>
      </c>
      <c r="AN24" s="209" t="b">
        <f t="shared" si="2"/>
        <v>0</v>
      </c>
      <c r="AO24" s="206" t="b">
        <f t="shared" si="1"/>
        <v>0</v>
      </c>
      <c r="AP24" s="39" t="b">
        <f t="shared" si="5"/>
        <v>1</v>
      </c>
      <c r="AQ24" s="39" t="s">
        <v>34</v>
      </c>
      <c r="AR24" s="40" t="s">
        <v>35</v>
      </c>
      <c r="AS24" s="41">
        <v>4</v>
      </c>
      <c r="AT24" s="43" t="s">
        <v>29</v>
      </c>
      <c r="AU24" s="43" t="s">
        <v>29</v>
      </c>
      <c r="AV24" s="44" t="s">
        <v>29</v>
      </c>
      <c r="AW24" s="43" t="s">
        <v>29</v>
      </c>
      <c r="AX24" s="45" t="s">
        <v>29</v>
      </c>
      <c r="AY24" s="43" t="s">
        <v>29</v>
      </c>
      <c r="AZ24" s="43" t="s">
        <v>29</v>
      </c>
      <c r="BA24" s="46" t="s">
        <v>29</v>
      </c>
    </row>
    <row r="25" spans="2:53" ht="19.5" customHeight="1">
      <c r="C25" s="94" t="s">
        <v>65</v>
      </c>
      <c r="D25" s="95" t="str">
        <f>G16</f>
        <v>확통</v>
      </c>
      <c r="E25" s="249" t="s">
        <v>110</v>
      </c>
      <c r="F25" s="249"/>
      <c r="G25" s="95"/>
      <c r="H25" s="95"/>
      <c r="I25" s="95"/>
      <c r="J25" s="250" t="str">
        <f>IF($D$19=$D$20,"선택중복",$I$19)</f>
        <v>사탐</v>
      </c>
      <c r="K25" s="250"/>
      <c r="L25" s="250" t="str">
        <f>IF($D$19=$D$20,"선택중복",$I$20)</f>
        <v>과탐 Ⅰ</v>
      </c>
      <c r="M25" s="250"/>
      <c r="N25" s="250" t="str">
        <f>IF($D$21="미선택","X",$I$21)</f>
        <v>X</v>
      </c>
      <c r="O25" s="250"/>
      <c r="P25" s="1"/>
      <c r="R25" s="35" t="s">
        <v>111</v>
      </c>
      <c r="S25" s="36" t="s">
        <v>25</v>
      </c>
      <c r="T25" s="37" t="s">
        <v>25</v>
      </c>
      <c r="U25" s="206" t="b">
        <f t="shared" si="3"/>
        <v>0</v>
      </c>
      <c r="V25" s="38" t="b">
        <f t="shared" si="6"/>
        <v>0</v>
      </c>
      <c r="W25" s="203" t="b">
        <f t="shared" si="4"/>
        <v>1</v>
      </c>
      <c r="X25" s="39" t="s">
        <v>26</v>
      </c>
      <c r="Y25" s="40" t="s">
        <v>27</v>
      </c>
      <c r="Z25" s="41">
        <v>9</v>
      </c>
      <c r="AA25" s="42" t="s">
        <v>112</v>
      </c>
      <c r="AB25" s="43" t="s">
        <v>29</v>
      </c>
      <c r="AC25" s="43" t="s">
        <v>29</v>
      </c>
      <c r="AD25" s="44" t="s">
        <v>29</v>
      </c>
      <c r="AE25" s="43" t="s">
        <v>29</v>
      </c>
      <c r="AF25" s="45" t="s">
        <v>30</v>
      </c>
      <c r="AG25" s="43" t="s">
        <v>30</v>
      </c>
      <c r="AH25" s="43" t="s">
        <v>30</v>
      </c>
      <c r="AI25" s="46" t="s">
        <v>29</v>
      </c>
      <c r="AK25" s="35" t="s">
        <v>31</v>
      </c>
      <c r="AL25" s="47" t="s">
        <v>113</v>
      </c>
      <c r="AM25" s="37" t="s">
        <v>33</v>
      </c>
      <c r="AN25" s="209" t="b">
        <f t="shared" si="2"/>
        <v>0</v>
      </c>
      <c r="AO25" s="206" t="b">
        <f t="shared" si="1"/>
        <v>0</v>
      </c>
      <c r="AP25" s="39" t="b">
        <f t="shared" si="5"/>
        <v>1</v>
      </c>
      <c r="AQ25" s="39" t="s">
        <v>34</v>
      </c>
      <c r="AR25" s="40" t="s">
        <v>35</v>
      </c>
      <c r="AS25" s="41">
        <v>79</v>
      </c>
      <c r="AT25" s="43" t="s">
        <v>29</v>
      </c>
      <c r="AU25" s="43" t="s">
        <v>29</v>
      </c>
      <c r="AV25" s="44" t="s">
        <v>29</v>
      </c>
      <c r="AW25" s="43" t="s">
        <v>29</v>
      </c>
      <c r="AX25" s="45" t="s">
        <v>29</v>
      </c>
      <c r="AY25" s="43" t="s">
        <v>29</v>
      </c>
      <c r="AZ25" s="43" t="s">
        <v>29</v>
      </c>
      <c r="BA25" s="46" t="s">
        <v>29</v>
      </c>
    </row>
    <row r="26" spans="2:53" ht="19.5" customHeight="1" thickBot="1">
      <c r="C26" s="7"/>
      <c r="D26" s="7"/>
      <c r="E26" s="7"/>
      <c r="F26" s="3"/>
      <c r="G26" s="3"/>
      <c r="H26" s="96"/>
      <c r="I26" s="96"/>
      <c r="J26" s="96"/>
      <c r="K26" s="3"/>
      <c r="L26" s="3"/>
      <c r="M26" s="3"/>
      <c r="N26" s="3"/>
      <c r="O26" s="3"/>
      <c r="P26" s="3"/>
      <c r="R26" s="35" t="s">
        <v>111</v>
      </c>
      <c r="S26" s="36" t="s">
        <v>60</v>
      </c>
      <c r="T26" s="37" t="s">
        <v>25</v>
      </c>
      <c r="U26" s="206" t="b">
        <f t="shared" si="3"/>
        <v>0</v>
      </c>
      <c r="V26" s="38" t="b">
        <f t="shared" si="6"/>
        <v>0</v>
      </c>
      <c r="W26" s="203" t="b">
        <f t="shared" si="4"/>
        <v>1</v>
      </c>
      <c r="X26" s="39" t="s">
        <v>26</v>
      </c>
      <c r="Y26" s="40" t="s">
        <v>27</v>
      </c>
      <c r="Z26" s="41">
        <v>10</v>
      </c>
      <c r="AA26" s="42" t="s">
        <v>28</v>
      </c>
      <c r="AB26" s="43" t="s">
        <v>29</v>
      </c>
      <c r="AC26" s="43" t="s">
        <v>29</v>
      </c>
      <c r="AD26" s="44" t="s">
        <v>29</v>
      </c>
      <c r="AE26" s="43" t="s">
        <v>29</v>
      </c>
      <c r="AF26" s="45" t="s">
        <v>30</v>
      </c>
      <c r="AG26" s="43" t="s">
        <v>30</v>
      </c>
      <c r="AH26" s="43" t="s">
        <v>30</v>
      </c>
      <c r="AI26" s="46" t="s">
        <v>29</v>
      </c>
      <c r="AK26" s="35" t="s">
        <v>31</v>
      </c>
      <c r="AL26" s="47" t="s">
        <v>114</v>
      </c>
      <c r="AM26" s="37" t="s">
        <v>33</v>
      </c>
      <c r="AN26" s="209" t="b">
        <f t="shared" si="2"/>
        <v>1</v>
      </c>
      <c r="AO26" s="206" t="b">
        <f>IF(COUNTIF($J$15:$K$19,$AR26)=0,IF(COUNTIF($L$15:$M$19,$AR26)=0,IF(VLOOKUP($AR26,$N$15:$O$19,2,FALSE)="가 능",TRUE,FALSE),IF(VLOOKUP($AR26,$L$15:$M$19,2,FALSE)="가 능",TRUE,FALSE)),IF(VLOOKUP($AR26,$J$15:$K$19,2,FALSE)="가 능",TRUE,FALSE))</f>
        <v>1</v>
      </c>
      <c r="AP26" s="39" t="b">
        <f t="shared" si="5"/>
        <v>1</v>
      </c>
      <c r="AQ26" s="39" t="s">
        <v>34</v>
      </c>
      <c r="AR26" s="40" t="s">
        <v>35</v>
      </c>
      <c r="AS26" s="41">
        <v>37</v>
      </c>
      <c r="AT26" s="43" t="s">
        <v>29</v>
      </c>
      <c r="AU26" s="43" t="s">
        <v>29</v>
      </c>
      <c r="AV26" s="44" t="s">
        <v>29</v>
      </c>
      <c r="AW26" s="43" t="s">
        <v>29</v>
      </c>
      <c r="AX26" s="45" t="s">
        <v>29</v>
      </c>
      <c r="AY26" s="43" t="s">
        <v>29</v>
      </c>
      <c r="AZ26" s="43" t="s">
        <v>29</v>
      </c>
      <c r="BA26" s="46" t="s">
        <v>29</v>
      </c>
    </row>
    <row r="27" spans="2:53" ht="19.5" customHeight="1" thickTop="1" thickBot="1">
      <c r="B27" s="97" t="s">
        <v>115</v>
      </c>
      <c r="C27" s="98" t="s">
        <v>18</v>
      </c>
      <c r="D27" s="99" t="s">
        <v>116</v>
      </c>
      <c r="E27" s="251" t="s">
        <v>20</v>
      </c>
      <c r="F27" s="252"/>
      <c r="G27" s="100"/>
      <c r="H27" s="100"/>
      <c r="I27" s="100"/>
      <c r="J27" s="253" t="s">
        <v>117</v>
      </c>
      <c r="K27" s="251"/>
      <c r="L27" s="251" t="s">
        <v>118</v>
      </c>
      <c r="M27" s="251"/>
      <c r="N27" s="251" t="s">
        <v>119</v>
      </c>
      <c r="O27" s="254"/>
      <c r="P27" s="3"/>
      <c r="R27" s="35" t="s">
        <v>120</v>
      </c>
      <c r="S27" s="36" t="s">
        <v>25</v>
      </c>
      <c r="T27" s="37" t="s">
        <v>25</v>
      </c>
      <c r="U27" s="206" t="b">
        <f t="shared" si="3"/>
        <v>0</v>
      </c>
      <c r="V27" s="38" t="b">
        <f t="shared" si="6"/>
        <v>0</v>
      </c>
      <c r="W27" s="203" t="b">
        <f t="shared" si="4"/>
        <v>1</v>
      </c>
      <c r="X27" s="39" t="s">
        <v>34</v>
      </c>
      <c r="Y27" s="40" t="s">
        <v>27</v>
      </c>
      <c r="Z27" s="41">
        <v>30</v>
      </c>
      <c r="AA27" s="42" t="s">
        <v>28</v>
      </c>
      <c r="AB27" s="43" t="s">
        <v>29</v>
      </c>
      <c r="AC27" s="43" t="s">
        <v>29</v>
      </c>
      <c r="AD27" s="44" t="s">
        <v>29</v>
      </c>
      <c r="AE27" s="43" t="s">
        <v>29</v>
      </c>
      <c r="AF27" s="45" t="s">
        <v>30</v>
      </c>
      <c r="AG27" s="43" t="s">
        <v>30</v>
      </c>
      <c r="AH27" s="43" t="s">
        <v>30</v>
      </c>
      <c r="AI27" s="46" t="s">
        <v>29</v>
      </c>
      <c r="AK27" s="35" t="s">
        <v>31</v>
      </c>
      <c r="AL27" s="47" t="s">
        <v>121</v>
      </c>
      <c r="AM27" s="37" t="s">
        <v>33</v>
      </c>
      <c r="AN27" s="209" t="b">
        <f t="shared" si="2"/>
        <v>0</v>
      </c>
      <c r="AO27" s="206" t="b">
        <f>IF($N$25&lt;&gt;"X",IF(COUNTIF($J$15:$K$19,$AR27)=0,IF(COUNTIF($L$15:$M$19,$AR27)=0,IF(VLOOKUP($AR27,$N$15:$O$19,2,FALSE)="가 능",TRUE,FALSE),IF(VLOOKUP($AR27,$L$15:$M$19,2,FALSE)="가 능",TRUE,FALSE)),IF(VLOOKUP($AR27,$J$15:$K$19,2,FALSE)="가 능",TRUE,FALSE)),FALSE)</f>
        <v>0</v>
      </c>
      <c r="AP27" s="39" t="b">
        <f t="shared" si="5"/>
        <v>1</v>
      </c>
      <c r="AQ27" s="39" t="s">
        <v>34</v>
      </c>
      <c r="AR27" s="40" t="s">
        <v>35</v>
      </c>
      <c r="AS27" s="41">
        <v>25</v>
      </c>
      <c r="AT27" s="43" t="s">
        <v>29</v>
      </c>
      <c r="AU27" s="43" t="s">
        <v>29</v>
      </c>
      <c r="AV27" s="44" t="s">
        <v>29</v>
      </c>
      <c r="AW27" s="43" t="s">
        <v>29</v>
      </c>
      <c r="AX27" s="45" t="s">
        <v>29</v>
      </c>
      <c r="AY27" s="43" t="s">
        <v>29</v>
      </c>
      <c r="AZ27" s="43" t="s">
        <v>29</v>
      </c>
      <c r="BA27" s="46" t="s">
        <v>29</v>
      </c>
    </row>
    <row r="28" spans="2:53" ht="19.5" customHeight="1">
      <c r="B28" s="101" t="s">
        <v>57</v>
      </c>
      <c r="C28" s="102" t="s">
        <v>122</v>
      </c>
      <c r="D28" s="103" t="s">
        <v>122</v>
      </c>
      <c r="E28" s="261" t="s">
        <v>29</v>
      </c>
      <c r="F28" s="262"/>
      <c r="G28" s="104"/>
      <c r="H28" s="104"/>
      <c r="I28" s="104"/>
      <c r="J28" s="263" t="s">
        <v>29</v>
      </c>
      <c r="K28" s="261"/>
      <c r="L28" s="240" t="s">
        <v>29</v>
      </c>
      <c r="M28" s="240"/>
      <c r="N28" s="240" t="s">
        <v>29</v>
      </c>
      <c r="O28" s="264"/>
      <c r="P28" s="105"/>
      <c r="R28" s="35" t="s">
        <v>123</v>
      </c>
      <c r="S28" s="36" t="s">
        <v>25</v>
      </c>
      <c r="T28" s="37" t="s">
        <v>25</v>
      </c>
      <c r="U28" s="206" t="b">
        <f t="shared" si="3"/>
        <v>0</v>
      </c>
      <c r="V28" s="38" t="b">
        <f>IF(NOT(AND(LEFT($G$19,1)=LEFT($G$20,1),LEFT($I$19,1)=LEFT($I$20,1),LEFT($I$20,1)="과")),IF(COUNTIF($J$25:$M$25,"과탐 Ⅱ")&gt;=1,IF(COUNTIF($J$15:$K$19,$Y28)=0,IF(COUNTIF($L$15:$M$19,$Y28)=0,IF(VLOOKUP($Y28,$N$15:$O$19,2,FALSE)="가 능",TRUE,FALSE),IF(VLOOKUP($Y28,$L$15:$M$19,2,FALSE)="가 능",TRUE,FALSE)),IF(VLOOKUP($Y28,$J$15:$K$19,2,FALSE)="가 능",TRUE,FALSE)),FALSE),FALSE)</f>
        <v>0</v>
      </c>
      <c r="W28" s="203" t="b">
        <f t="shared" si="4"/>
        <v>1</v>
      </c>
      <c r="X28" s="39" t="s">
        <v>34</v>
      </c>
      <c r="Y28" s="40" t="s">
        <v>27</v>
      </c>
      <c r="Z28" s="41">
        <v>30</v>
      </c>
      <c r="AA28" s="42" t="s">
        <v>28</v>
      </c>
      <c r="AB28" s="43" t="s">
        <v>29</v>
      </c>
      <c r="AC28" s="43" t="s">
        <v>29</v>
      </c>
      <c r="AD28" s="44" t="s">
        <v>29</v>
      </c>
      <c r="AE28" s="43" t="s">
        <v>29</v>
      </c>
      <c r="AF28" s="45" t="s">
        <v>30</v>
      </c>
      <c r="AG28" s="43" t="s">
        <v>30</v>
      </c>
      <c r="AH28" s="43" t="s">
        <v>30</v>
      </c>
      <c r="AI28" s="46" t="s">
        <v>29</v>
      </c>
      <c r="AK28" s="35" t="s">
        <v>31</v>
      </c>
      <c r="AL28" s="47" t="s">
        <v>124</v>
      </c>
      <c r="AM28" s="37" t="s">
        <v>33</v>
      </c>
      <c r="AN28" s="209" t="b">
        <f t="shared" si="2"/>
        <v>0</v>
      </c>
      <c r="AO28" s="206" t="b">
        <f>IF($N$25&lt;&gt;"X",IF(COUNTIF($J$15:$K$19,$AR28)=0,IF(COUNTIF($L$15:$M$19,$AR28)=0,IF(VLOOKUP($AR28,$N$15:$O$19,2,FALSE)="가 능",TRUE,FALSE),IF(VLOOKUP($AR28,$L$15:$M$19,2,FALSE)="가 능",TRUE,FALSE)),IF(VLOOKUP($AR28,$J$15:$K$19,2,FALSE)="가 능",TRUE,FALSE)),FALSE)</f>
        <v>0</v>
      </c>
      <c r="AP28" s="39" t="b">
        <f t="shared" si="5"/>
        <v>1</v>
      </c>
      <c r="AQ28" s="39" t="s">
        <v>34</v>
      </c>
      <c r="AR28" s="40" t="s">
        <v>35</v>
      </c>
      <c r="AS28" s="41">
        <v>6</v>
      </c>
      <c r="AT28" s="43" t="s">
        <v>29</v>
      </c>
      <c r="AU28" s="43" t="s">
        <v>29</v>
      </c>
      <c r="AV28" s="44" t="s">
        <v>29</v>
      </c>
      <c r="AW28" s="43" t="s">
        <v>29</v>
      </c>
      <c r="AX28" s="45" t="s">
        <v>29</v>
      </c>
      <c r="AY28" s="43" t="s">
        <v>29</v>
      </c>
      <c r="AZ28" s="43" t="s">
        <v>29</v>
      </c>
      <c r="BA28" s="46" t="s">
        <v>29</v>
      </c>
    </row>
    <row r="29" spans="2:53" ht="19.5" customHeight="1">
      <c r="B29" s="106" t="s">
        <v>66</v>
      </c>
      <c r="C29" s="107" t="s">
        <v>122</v>
      </c>
      <c r="D29" s="108" t="s">
        <v>122</v>
      </c>
      <c r="E29" s="255" t="s">
        <v>29</v>
      </c>
      <c r="F29" s="256"/>
      <c r="G29" s="109"/>
      <c r="H29" s="109"/>
      <c r="I29" s="109"/>
      <c r="J29" s="257" t="s">
        <v>29</v>
      </c>
      <c r="K29" s="255"/>
      <c r="L29" s="255" t="s">
        <v>29</v>
      </c>
      <c r="M29" s="255"/>
      <c r="N29" s="255" t="s">
        <v>122</v>
      </c>
      <c r="O29" s="258"/>
      <c r="P29" s="105"/>
      <c r="R29" s="35" t="s">
        <v>125</v>
      </c>
      <c r="S29" s="36" t="s">
        <v>25</v>
      </c>
      <c r="T29" s="37" t="s">
        <v>25</v>
      </c>
      <c r="U29" s="206" t="b">
        <f t="shared" si="3"/>
        <v>0</v>
      </c>
      <c r="V29" s="38" t="b">
        <f>IF(NOT(AND(LEFT($G$19,1)=LEFT($G$20,1),LEFT($I$19,1)=LEFT($I$20,1),LEFT($I$20,1)="과")),IF(COUNTIF($J$15:$K$19,$Y29)=0,IF(COUNTIF($L$15:$M$19,$Y29)=0,IF(VLOOKUP($Y29,$N$15:$O$19,2,FALSE)="가 능",TRUE,FALSE),IF(VLOOKUP($Y29,$L$15:$M$19,2,FALSE)="가 능",TRUE,FALSE)),IF(VLOOKUP($Y29,$J$15:$K$19,2,FALSE)="가 능",TRUE,FALSE)),FALSE)</f>
        <v>0</v>
      </c>
      <c r="W29" s="203" t="b">
        <f t="shared" si="4"/>
        <v>1</v>
      </c>
      <c r="X29" s="39" t="s">
        <v>26</v>
      </c>
      <c r="Y29" s="40" t="s">
        <v>27</v>
      </c>
      <c r="Z29" s="41">
        <v>15</v>
      </c>
      <c r="AA29" s="42" t="s">
        <v>28</v>
      </c>
      <c r="AB29" s="43" t="s">
        <v>29</v>
      </c>
      <c r="AC29" s="43" t="s">
        <v>29</v>
      </c>
      <c r="AD29" s="44" t="s">
        <v>29</v>
      </c>
      <c r="AE29" s="43" t="s">
        <v>29</v>
      </c>
      <c r="AF29" s="45" t="s">
        <v>30</v>
      </c>
      <c r="AG29" s="43" t="s">
        <v>30</v>
      </c>
      <c r="AH29" s="43" t="s">
        <v>30</v>
      </c>
      <c r="AI29" s="46" t="s">
        <v>29</v>
      </c>
      <c r="AK29" s="35" t="s">
        <v>31</v>
      </c>
      <c r="AL29" s="47" t="s">
        <v>126</v>
      </c>
      <c r="AM29" s="37" t="s">
        <v>33</v>
      </c>
      <c r="AN29" s="209" t="b">
        <f t="shared" si="2"/>
        <v>0</v>
      </c>
      <c r="AO29" s="34" t="b">
        <f>IF($N$25&lt;&gt;"X",IF(COUNTIF($J$15:$K$19,$AR29)=0,IF(COUNTIF($L$15:$M$19,$AR29)=0,IF(VLOOKUP($AR29,$N$15:$O$19,2,FALSE)="가 능",TRUE,FALSE),IF(VLOOKUP($AR29,$L$15:$M$19,2,FALSE)="가 능",TRUE,FALSE)),IF(VLOOKUP($AR29,$J$15:$K$19,2,FALSE)="가 능",TRUE,FALSE)),FALSE)</f>
        <v>0</v>
      </c>
      <c r="AP29" s="39" t="b">
        <f t="shared" si="5"/>
        <v>1</v>
      </c>
      <c r="AQ29" s="39" t="s">
        <v>34</v>
      </c>
      <c r="AR29" s="40" t="s">
        <v>35</v>
      </c>
      <c r="AS29" s="41">
        <v>8</v>
      </c>
      <c r="AT29" s="43" t="s">
        <v>29</v>
      </c>
      <c r="AU29" s="43" t="s">
        <v>29</v>
      </c>
      <c r="AV29" s="44" t="s">
        <v>29</v>
      </c>
      <c r="AW29" s="43" t="s">
        <v>29</v>
      </c>
      <c r="AX29" s="45" t="s">
        <v>29</v>
      </c>
      <c r="AY29" s="43" t="s">
        <v>29</v>
      </c>
      <c r="AZ29" s="43" t="s">
        <v>29</v>
      </c>
      <c r="BA29" s="46" t="s">
        <v>29</v>
      </c>
    </row>
    <row r="30" spans="2:53" ht="19.5" customHeight="1">
      <c r="B30" s="106" t="s">
        <v>73</v>
      </c>
      <c r="C30" s="107" t="s">
        <v>122</v>
      </c>
      <c r="D30" s="108" t="s">
        <v>122</v>
      </c>
      <c r="E30" s="255" t="s">
        <v>29</v>
      </c>
      <c r="F30" s="256"/>
      <c r="G30" s="109"/>
      <c r="H30" s="109"/>
      <c r="I30" s="109"/>
      <c r="J30" s="257" t="s">
        <v>29</v>
      </c>
      <c r="K30" s="255"/>
      <c r="L30" s="255" t="s">
        <v>122</v>
      </c>
      <c r="M30" s="255"/>
      <c r="N30" s="255" t="s">
        <v>122</v>
      </c>
      <c r="O30" s="258"/>
      <c r="P30" s="105"/>
      <c r="R30" s="35" t="s">
        <v>127</v>
      </c>
      <c r="S30" s="36" t="s">
        <v>25</v>
      </c>
      <c r="T30" s="37" t="s">
        <v>25</v>
      </c>
      <c r="U30" s="206" t="b">
        <f t="shared" si="3"/>
        <v>1</v>
      </c>
      <c r="V30" s="38" t="b">
        <f>IF(COUNTIF($J$15:$K$19,$Y30)=0,IF(COUNTIF($L$15:$M$19,$Y30)=0,IF(VLOOKUP($Y30,$N$15:$O$19,2,FALSE)="가 능",TRUE,FALSE),IF(VLOOKUP($Y30,$L$15:$M$19,2,FALSE)="가 능",TRUE,FALSE)),IF(VLOOKUP($Y30,$J$15:$K$19,2,FALSE)="가 능",TRUE,FALSE))</f>
        <v>1</v>
      </c>
      <c r="W30" s="203" t="b">
        <f t="shared" si="4"/>
        <v>1</v>
      </c>
      <c r="X30" s="39" t="s">
        <v>76</v>
      </c>
      <c r="Y30" s="40" t="s">
        <v>66</v>
      </c>
      <c r="Z30" s="41">
        <v>38</v>
      </c>
      <c r="AA30" s="42" t="s">
        <v>128</v>
      </c>
      <c r="AB30" s="43" t="s">
        <v>29</v>
      </c>
      <c r="AC30" s="43" t="s">
        <v>29</v>
      </c>
      <c r="AD30" s="44" t="s">
        <v>129</v>
      </c>
      <c r="AE30" s="43" t="s">
        <v>129</v>
      </c>
      <c r="AF30" s="45" t="s">
        <v>29</v>
      </c>
      <c r="AG30" s="43" t="s">
        <v>29</v>
      </c>
      <c r="AH30" s="43" t="s">
        <v>29</v>
      </c>
      <c r="AI30" s="46" t="s">
        <v>129</v>
      </c>
      <c r="AK30" s="35" t="s">
        <v>130</v>
      </c>
      <c r="AL30" s="47" t="s">
        <v>131</v>
      </c>
      <c r="AM30" s="37" t="s">
        <v>33</v>
      </c>
      <c r="AN30" s="209" t="b">
        <f t="shared" si="2"/>
        <v>1</v>
      </c>
      <c r="AO30" s="206" t="b">
        <f t="shared" ref="AO30:AO61" si="7">IF(NOT(AND(LEFT($G$19,1)=LEFT($G$20,1),LEFT($I$19,1)=LEFT($I$20,1),LEFT($I$20,1)="과")),IF(COUNTIF($J$15:$K$19,$AR30)=0,IF(COUNTIF($L$15:$M$19,$AR30)=0,IF(VLOOKUP($AR30,$N$15:$O$19,2,FALSE)="가 능",TRUE,FALSE),IF(VLOOKUP($AR30,$L$15:$M$19,2,FALSE)="가 능",TRUE,FALSE)),IF(VLOOKUP($AR30,$J$15:$K$19,2,FALSE)="가 능",TRUE,FALSE)),FALSE)</f>
        <v>1</v>
      </c>
      <c r="AP30" s="39" t="b">
        <f t="shared" si="5"/>
        <v>1</v>
      </c>
      <c r="AQ30" s="39" t="s">
        <v>26</v>
      </c>
      <c r="AR30" s="40" t="s">
        <v>35</v>
      </c>
      <c r="AS30" s="41">
        <v>5</v>
      </c>
      <c r="AT30" s="43" t="s">
        <v>29</v>
      </c>
      <c r="AU30" s="43" t="s">
        <v>29</v>
      </c>
      <c r="AV30" s="44" t="s">
        <v>29</v>
      </c>
      <c r="AW30" s="43" t="s">
        <v>29</v>
      </c>
      <c r="AX30" s="45" t="s">
        <v>29</v>
      </c>
      <c r="AY30" s="43" t="s">
        <v>29</v>
      </c>
      <c r="AZ30" s="43" t="s">
        <v>29</v>
      </c>
      <c r="BA30" s="46" t="s">
        <v>29</v>
      </c>
    </row>
    <row r="31" spans="2:53" ht="19.5" customHeight="1">
      <c r="B31" s="110" t="s">
        <v>81</v>
      </c>
      <c r="C31" s="111" t="s">
        <v>122</v>
      </c>
      <c r="D31" s="112" t="s">
        <v>122</v>
      </c>
      <c r="E31" s="255" t="s">
        <v>29</v>
      </c>
      <c r="F31" s="256"/>
      <c r="G31" s="113"/>
      <c r="H31" s="113"/>
      <c r="I31" s="113"/>
      <c r="J31" s="257" t="s">
        <v>29</v>
      </c>
      <c r="K31" s="255"/>
      <c r="L31" s="259" t="s">
        <v>30</v>
      </c>
      <c r="M31" s="259"/>
      <c r="N31" s="259" t="s">
        <v>122</v>
      </c>
      <c r="O31" s="260"/>
      <c r="P31" s="105"/>
      <c r="R31" s="35" t="s">
        <v>132</v>
      </c>
      <c r="S31" s="36" t="s">
        <v>25</v>
      </c>
      <c r="T31" s="37" t="s">
        <v>25</v>
      </c>
      <c r="U31" s="206" t="b">
        <f t="shared" si="3"/>
        <v>0</v>
      </c>
      <c r="V31" s="38" t="b">
        <f>IF(COUNTIF($J$15:$K$19,$Y31)=0,IF(COUNTIF($L$15:$M$19,$Y31)=0,IF(VLOOKUP($Y31,$N$15:$O$19,2,FALSE)="가 능",TRUE,FALSE),IF(VLOOKUP($Y31,$L$15:$M$19,2,FALSE)="가 능",TRUE,FALSE)),IF(VLOOKUP($Y31,$J$15:$K$19,2,FALSE)="가 능",TRUE,FALSE))</f>
        <v>0</v>
      </c>
      <c r="W31" s="203" t="b">
        <f t="shared" si="4"/>
        <v>1</v>
      </c>
      <c r="X31" s="39" t="s">
        <v>26</v>
      </c>
      <c r="Y31" s="40" t="s">
        <v>27</v>
      </c>
      <c r="Z31" s="41">
        <v>10</v>
      </c>
      <c r="AA31" s="42" t="s">
        <v>28</v>
      </c>
      <c r="AB31" s="43" t="s">
        <v>29</v>
      </c>
      <c r="AC31" s="43" t="s">
        <v>29</v>
      </c>
      <c r="AD31" s="44" t="s">
        <v>29</v>
      </c>
      <c r="AE31" s="43" t="s">
        <v>29</v>
      </c>
      <c r="AF31" s="45" t="s">
        <v>30</v>
      </c>
      <c r="AG31" s="43" t="s">
        <v>30</v>
      </c>
      <c r="AH31" s="43" t="s">
        <v>30</v>
      </c>
      <c r="AI31" s="46" t="s">
        <v>29</v>
      </c>
      <c r="AK31" s="35" t="s">
        <v>130</v>
      </c>
      <c r="AL31" s="47" t="s">
        <v>133</v>
      </c>
      <c r="AM31" s="37" t="s">
        <v>33</v>
      </c>
      <c r="AN31" s="209" t="b">
        <f t="shared" si="2"/>
        <v>1</v>
      </c>
      <c r="AO31" s="206" t="b">
        <f t="shared" si="7"/>
        <v>1</v>
      </c>
      <c r="AP31" s="39" t="b">
        <f t="shared" si="5"/>
        <v>1</v>
      </c>
      <c r="AQ31" s="39" t="s">
        <v>26</v>
      </c>
      <c r="AR31" s="40" t="s">
        <v>35</v>
      </c>
      <c r="AS31" s="41">
        <v>11</v>
      </c>
      <c r="AT31" s="43" t="s">
        <v>29</v>
      </c>
      <c r="AU31" s="43" t="s">
        <v>29</v>
      </c>
      <c r="AV31" s="44" t="s">
        <v>29</v>
      </c>
      <c r="AW31" s="43" t="s">
        <v>29</v>
      </c>
      <c r="AX31" s="45" t="s">
        <v>29</v>
      </c>
      <c r="AY31" s="43" t="s">
        <v>29</v>
      </c>
      <c r="AZ31" s="43" t="s">
        <v>29</v>
      </c>
      <c r="BA31" s="46" t="s">
        <v>29</v>
      </c>
    </row>
    <row r="32" spans="2:53" ht="19.5" customHeight="1">
      <c r="B32" s="106" t="s">
        <v>50</v>
      </c>
      <c r="C32" s="107" t="s">
        <v>122</v>
      </c>
      <c r="D32" s="108" t="s">
        <v>122</v>
      </c>
      <c r="E32" s="255" t="s">
        <v>29</v>
      </c>
      <c r="F32" s="256"/>
      <c r="G32" s="109"/>
      <c r="H32" s="109"/>
      <c r="I32" s="109"/>
      <c r="J32" s="257" t="s">
        <v>30</v>
      </c>
      <c r="K32" s="255"/>
      <c r="L32" s="255" t="s">
        <v>30</v>
      </c>
      <c r="M32" s="255"/>
      <c r="N32" s="255" t="s">
        <v>29</v>
      </c>
      <c r="O32" s="258"/>
      <c r="P32" s="105"/>
      <c r="R32" s="35" t="s">
        <v>134</v>
      </c>
      <c r="S32" s="36" t="s">
        <v>25</v>
      </c>
      <c r="T32" s="37" t="s">
        <v>25</v>
      </c>
      <c r="U32" s="206" t="b">
        <f t="shared" si="3"/>
        <v>0</v>
      </c>
      <c r="V32" s="38" t="b">
        <f>IF(NOT(AND(LEFT($G$19,1)=LEFT($G$20,1),LEFT($I$19,1)=LEFT($I$20,1),LEFT($I$20,1)="과")),IF(COUNTIF($J$15:$K$19,$Y32)=0,IF(COUNTIF($L$15:$M$19,$Y32)=0,IF(VLOOKUP($Y32,$N$15:$O$19,2,FALSE)="가 능",TRUE,FALSE),IF(VLOOKUP($Y32,$L$15:$M$19,2,FALSE)="가 능",TRUE,FALSE)),IF(VLOOKUP($Y32,$J$15:$K$19,2,FALSE)="가 능",TRUE,FALSE)),FALSE)</f>
        <v>0</v>
      </c>
      <c r="W32" s="203" t="b">
        <f t="shared" si="4"/>
        <v>1</v>
      </c>
      <c r="X32" s="39" t="s">
        <v>34</v>
      </c>
      <c r="Y32" s="40" t="s">
        <v>27</v>
      </c>
      <c r="Z32" s="41">
        <v>27</v>
      </c>
      <c r="AA32" s="42" t="s">
        <v>28</v>
      </c>
      <c r="AB32" s="43" t="s">
        <v>29</v>
      </c>
      <c r="AC32" s="43" t="s">
        <v>29</v>
      </c>
      <c r="AD32" s="44" t="s">
        <v>29</v>
      </c>
      <c r="AE32" s="43" t="s">
        <v>29</v>
      </c>
      <c r="AF32" s="45" t="s">
        <v>30</v>
      </c>
      <c r="AG32" s="43" t="s">
        <v>30</v>
      </c>
      <c r="AH32" s="43" t="s">
        <v>30</v>
      </c>
      <c r="AI32" s="46" t="s">
        <v>29</v>
      </c>
      <c r="AK32" s="35" t="s">
        <v>130</v>
      </c>
      <c r="AL32" s="47" t="s">
        <v>135</v>
      </c>
      <c r="AM32" s="37" t="s">
        <v>33</v>
      </c>
      <c r="AN32" s="209" t="b">
        <f t="shared" si="2"/>
        <v>1</v>
      </c>
      <c r="AO32" s="206" t="b">
        <f t="shared" si="7"/>
        <v>1</v>
      </c>
      <c r="AP32" s="39" t="b">
        <f t="shared" si="5"/>
        <v>1</v>
      </c>
      <c r="AQ32" s="39" t="s">
        <v>26</v>
      </c>
      <c r="AR32" s="40" t="s">
        <v>35</v>
      </c>
      <c r="AS32" s="41">
        <v>20</v>
      </c>
      <c r="AT32" s="43" t="s">
        <v>29</v>
      </c>
      <c r="AU32" s="43" t="s">
        <v>29</v>
      </c>
      <c r="AV32" s="44" t="s">
        <v>29</v>
      </c>
      <c r="AW32" s="43" t="s">
        <v>29</v>
      </c>
      <c r="AX32" s="45" t="s">
        <v>29</v>
      </c>
      <c r="AY32" s="43" t="s">
        <v>29</v>
      </c>
      <c r="AZ32" s="43" t="s">
        <v>29</v>
      </c>
      <c r="BA32" s="46" t="s">
        <v>29</v>
      </c>
    </row>
    <row r="33" spans="2:53" ht="19.5" customHeight="1">
      <c r="B33" s="106" t="s">
        <v>58</v>
      </c>
      <c r="C33" s="107" t="s">
        <v>122</v>
      </c>
      <c r="D33" s="108" t="s">
        <v>29</v>
      </c>
      <c r="E33" s="255" t="s">
        <v>29</v>
      </c>
      <c r="F33" s="256"/>
      <c r="G33" s="109"/>
      <c r="H33" s="109"/>
      <c r="I33" s="109"/>
      <c r="J33" s="257" t="s">
        <v>29</v>
      </c>
      <c r="K33" s="255"/>
      <c r="L33" s="255" t="s">
        <v>29</v>
      </c>
      <c r="M33" s="255"/>
      <c r="N33" s="255" t="s">
        <v>29</v>
      </c>
      <c r="O33" s="258"/>
      <c r="P33" s="105"/>
      <c r="R33" s="35" t="s">
        <v>136</v>
      </c>
      <c r="S33" s="36" t="s">
        <v>25</v>
      </c>
      <c r="T33" s="37" t="s">
        <v>25</v>
      </c>
      <c r="U33" s="206" t="b">
        <f t="shared" si="3"/>
        <v>0</v>
      </c>
      <c r="V33" s="38" t="b">
        <f>IF(NOT(AND(LEFT($G$19,1)=LEFT($G$20,1),LEFT($I$19,1)=LEFT($I$20,1),LEFT($I$20,1)="과")),IF(COUNTIF($J$15:$K$19,$Y33)=0,IF(COUNTIF($L$15:$M$19,$Y33)=0,IF(VLOOKUP($Y33,$N$15:$O$19,2,FALSE)="가 능",TRUE,FALSE),IF(VLOOKUP($Y33,$L$15:$M$19,2,FALSE)="가 능",TRUE,FALSE)),IF(VLOOKUP($Y33,$J$15:$K$19,2,FALSE)="가 능",TRUE,FALSE)),FALSE)</f>
        <v>0</v>
      </c>
      <c r="W33" s="203" t="b">
        <f t="shared" si="4"/>
        <v>1</v>
      </c>
      <c r="X33" s="39" t="s">
        <v>26</v>
      </c>
      <c r="Y33" s="40" t="s">
        <v>27</v>
      </c>
      <c r="Z33" s="41">
        <v>44</v>
      </c>
      <c r="AA33" s="42" t="s">
        <v>28</v>
      </c>
      <c r="AB33" s="43" t="s">
        <v>29</v>
      </c>
      <c r="AC33" s="43" t="s">
        <v>29</v>
      </c>
      <c r="AD33" s="44" t="s">
        <v>29</v>
      </c>
      <c r="AE33" s="43" t="s">
        <v>29</v>
      </c>
      <c r="AF33" s="45" t="s">
        <v>30</v>
      </c>
      <c r="AG33" s="43" t="s">
        <v>30</v>
      </c>
      <c r="AH33" s="43" t="s">
        <v>30</v>
      </c>
      <c r="AI33" s="46" t="s">
        <v>29</v>
      </c>
      <c r="AK33" s="35" t="s">
        <v>130</v>
      </c>
      <c r="AL33" s="47" t="s">
        <v>137</v>
      </c>
      <c r="AM33" s="37" t="s">
        <v>33</v>
      </c>
      <c r="AN33" s="209" t="b">
        <f t="shared" si="2"/>
        <v>1</v>
      </c>
      <c r="AO33" s="206" t="b">
        <f t="shared" si="7"/>
        <v>1</v>
      </c>
      <c r="AP33" s="39" t="b">
        <f t="shared" si="5"/>
        <v>1</v>
      </c>
      <c r="AQ33" s="39" t="s">
        <v>26</v>
      </c>
      <c r="AR33" s="40" t="s">
        <v>35</v>
      </c>
      <c r="AS33" s="41">
        <v>144</v>
      </c>
      <c r="AT33" s="43" t="s">
        <v>29</v>
      </c>
      <c r="AU33" s="43" t="s">
        <v>29</v>
      </c>
      <c r="AV33" s="44" t="s">
        <v>29</v>
      </c>
      <c r="AW33" s="43" t="s">
        <v>29</v>
      </c>
      <c r="AX33" s="45" t="s">
        <v>29</v>
      </c>
      <c r="AY33" s="43" t="s">
        <v>29</v>
      </c>
      <c r="AZ33" s="43" t="s">
        <v>29</v>
      </c>
      <c r="BA33" s="46" t="s">
        <v>29</v>
      </c>
    </row>
    <row r="34" spans="2:53" ht="19.5" customHeight="1">
      <c r="B34" s="106" t="s">
        <v>35</v>
      </c>
      <c r="C34" s="107" t="s">
        <v>29</v>
      </c>
      <c r="D34" s="108" t="s">
        <v>29</v>
      </c>
      <c r="E34" s="255" t="s">
        <v>29</v>
      </c>
      <c r="F34" s="256"/>
      <c r="G34" s="109"/>
      <c r="H34" s="109"/>
      <c r="I34" s="109"/>
      <c r="J34" s="257" t="s">
        <v>29</v>
      </c>
      <c r="K34" s="255"/>
      <c r="L34" s="255" t="s">
        <v>29</v>
      </c>
      <c r="M34" s="255"/>
      <c r="N34" s="255" t="s">
        <v>29</v>
      </c>
      <c r="O34" s="258"/>
      <c r="P34" s="105"/>
      <c r="R34" s="35" t="s">
        <v>138</v>
      </c>
      <c r="S34" s="36" t="s">
        <v>25</v>
      </c>
      <c r="T34" s="37" t="s">
        <v>25</v>
      </c>
      <c r="U34" s="206" t="b">
        <f t="shared" si="3"/>
        <v>0</v>
      </c>
      <c r="V34" s="38" t="b">
        <f>IF(COUNTIF($J$15:$K$19,$Y34)=0,IF(COUNTIF($L$15:$M$19,$Y34)=0,IF(VLOOKUP($Y34,$N$15:$O$19,2,FALSE)="가 능",TRUE,FALSE),IF(VLOOKUP($Y34,$L$15:$M$19,2,FALSE)="가 능",TRUE,FALSE)),IF(VLOOKUP($Y34,$J$15:$K$19,2,FALSE)="가 능",TRUE,FALSE))</f>
        <v>0</v>
      </c>
      <c r="W34" s="203" t="b">
        <f t="shared" si="4"/>
        <v>1</v>
      </c>
      <c r="X34" s="39" t="s">
        <v>34</v>
      </c>
      <c r="Y34" s="40" t="s">
        <v>27</v>
      </c>
      <c r="Z34" s="41">
        <v>35</v>
      </c>
      <c r="AA34" s="42" t="s">
        <v>28</v>
      </c>
      <c r="AB34" s="43" t="s">
        <v>29</v>
      </c>
      <c r="AC34" s="43" t="s">
        <v>29</v>
      </c>
      <c r="AD34" s="44" t="s">
        <v>29</v>
      </c>
      <c r="AE34" s="43" t="s">
        <v>29</v>
      </c>
      <c r="AF34" s="45" t="s">
        <v>30</v>
      </c>
      <c r="AG34" s="43" t="s">
        <v>30</v>
      </c>
      <c r="AH34" s="43" t="s">
        <v>30</v>
      </c>
      <c r="AI34" s="46" t="s">
        <v>29</v>
      </c>
      <c r="AK34" s="35" t="s">
        <v>130</v>
      </c>
      <c r="AL34" s="47" t="s">
        <v>39</v>
      </c>
      <c r="AM34" s="37" t="s">
        <v>33</v>
      </c>
      <c r="AN34" s="209" t="b">
        <f t="shared" si="2"/>
        <v>1</v>
      </c>
      <c r="AO34" s="206" t="b">
        <f t="shared" si="7"/>
        <v>1</v>
      </c>
      <c r="AP34" s="39" t="b">
        <f t="shared" si="5"/>
        <v>1</v>
      </c>
      <c r="AQ34" s="39" t="s">
        <v>26</v>
      </c>
      <c r="AR34" s="40" t="s">
        <v>35</v>
      </c>
      <c r="AS34" s="41">
        <v>94</v>
      </c>
      <c r="AT34" s="43" t="s">
        <v>29</v>
      </c>
      <c r="AU34" s="43" t="s">
        <v>29</v>
      </c>
      <c r="AV34" s="44" t="s">
        <v>29</v>
      </c>
      <c r="AW34" s="43" t="s">
        <v>29</v>
      </c>
      <c r="AX34" s="45" t="s">
        <v>29</v>
      </c>
      <c r="AY34" s="43" t="s">
        <v>29</v>
      </c>
      <c r="AZ34" s="43" t="s">
        <v>29</v>
      </c>
      <c r="BA34" s="46" t="s">
        <v>29</v>
      </c>
    </row>
    <row r="35" spans="2:53" ht="19.5" customHeight="1">
      <c r="B35" s="106" t="s">
        <v>74</v>
      </c>
      <c r="C35" s="107" t="s">
        <v>29</v>
      </c>
      <c r="D35" s="108" t="s">
        <v>29</v>
      </c>
      <c r="E35" s="255" t="s">
        <v>29</v>
      </c>
      <c r="F35" s="256"/>
      <c r="G35" s="109"/>
      <c r="H35" s="109"/>
      <c r="I35" s="109"/>
      <c r="J35" s="257" t="s">
        <v>29</v>
      </c>
      <c r="K35" s="255"/>
      <c r="L35" s="255" t="s">
        <v>29</v>
      </c>
      <c r="M35" s="255"/>
      <c r="N35" s="255" t="s">
        <v>122</v>
      </c>
      <c r="O35" s="258"/>
      <c r="P35" s="105"/>
      <c r="R35" s="35" t="s">
        <v>139</v>
      </c>
      <c r="S35" s="36" t="s">
        <v>25</v>
      </c>
      <c r="T35" s="37" t="s">
        <v>25</v>
      </c>
      <c r="U35" s="206" t="b">
        <f t="shared" si="3"/>
        <v>0</v>
      </c>
      <c r="V35" s="38" t="b">
        <f>IF(NOT(AND(LEFT($G$19,1)=LEFT($G$20,1),LEFT($I$19,1)=LEFT($I$20,1),LEFT($I$20,1)="과")),IF(COUNTIF($J$15:$K$19,$Y35)=0,IF(COUNTIF($L$15:$M$19,$Y35)=0,IF(VLOOKUP($Y35,$N$15:$O$19,2,FALSE)="가 능",TRUE,FALSE),IF(VLOOKUP($Y35,$L$15:$M$19,2,FALSE)="가 능",TRUE,FALSE)),IF(VLOOKUP($Y35,$J$15:$K$19,2,FALSE)="가 능",TRUE,FALSE)),FALSE)</f>
        <v>0</v>
      </c>
      <c r="W35" s="203" t="b">
        <f t="shared" si="4"/>
        <v>1</v>
      </c>
      <c r="X35" s="39" t="s">
        <v>26</v>
      </c>
      <c r="Y35" s="40" t="s">
        <v>27</v>
      </c>
      <c r="Z35" s="41">
        <v>10</v>
      </c>
      <c r="AA35" s="42" t="s">
        <v>28</v>
      </c>
      <c r="AB35" s="43" t="s">
        <v>29</v>
      </c>
      <c r="AC35" s="43" t="s">
        <v>29</v>
      </c>
      <c r="AD35" s="44" t="s">
        <v>29</v>
      </c>
      <c r="AE35" s="43" t="s">
        <v>29</v>
      </c>
      <c r="AF35" s="45" t="s">
        <v>30</v>
      </c>
      <c r="AG35" s="43" t="s">
        <v>30</v>
      </c>
      <c r="AH35" s="43" t="s">
        <v>30</v>
      </c>
      <c r="AI35" s="46" t="s">
        <v>29</v>
      </c>
      <c r="AK35" s="35" t="s">
        <v>130</v>
      </c>
      <c r="AL35" s="47" t="s">
        <v>140</v>
      </c>
      <c r="AM35" s="37" t="s">
        <v>33</v>
      </c>
      <c r="AN35" s="209" t="b">
        <f t="shared" si="2"/>
        <v>1</v>
      </c>
      <c r="AO35" s="206" t="b">
        <f t="shared" si="7"/>
        <v>1</v>
      </c>
      <c r="AP35" s="39" t="b">
        <f t="shared" si="5"/>
        <v>1</v>
      </c>
      <c r="AQ35" s="39" t="s">
        <v>26</v>
      </c>
      <c r="AR35" s="40" t="s">
        <v>35</v>
      </c>
      <c r="AS35" s="41">
        <v>28</v>
      </c>
      <c r="AT35" s="43" t="s">
        <v>29</v>
      </c>
      <c r="AU35" s="43" t="s">
        <v>29</v>
      </c>
      <c r="AV35" s="44" t="s">
        <v>29</v>
      </c>
      <c r="AW35" s="43" t="s">
        <v>29</v>
      </c>
      <c r="AX35" s="45" t="s">
        <v>29</v>
      </c>
      <c r="AY35" s="43" t="s">
        <v>29</v>
      </c>
      <c r="AZ35" s="43" t="s">
        <v>29</v>
      </c>
      <c r="BA35" s="46" t="s">
        <v>29</v>
      </c>
    </row>
    <row r="36" spans="2:53" ht="19.5" customHeight="1">
      <c r="B36" s="114" t="s">
        <v>82</v>
      </c>
      <c r="C36" s="115" t="s">
        <v>29</v>
      </c>
      <c r="D36" s="116" t="s">
        <v>29</v>
      </c>
      <c r="E36" s="255" t="s">
        <v>29</v>
      </c>
      <c r="F36" s="256"/>
      <c r="G36" s="117"/>
      <c r="H36" s="117"/>
      <c r="I36" s="117"/>
      <c r="J36" s="257" t="s">
        <v>29</v>
      </c>
      <c r="K36" s="255"/>
      <c r="L36" s="261" t="s">
        <v>122</v>
      </c>
      <c r="M36" s="261"/>
      <c r="N36" s="261" t="s">
        <v>122</v>
      </c>
      <c r="O36" s="265"/>
      <c r="P36" s="105"/>
      <c r="R36" s="35" t="s">
        <v>141</v>
      </c>
      <c r="S36" s="36" t="s">
        <v>25</v>
      </c>
      <c r="T36" s="37" t="s">
        <v>25</v>
      </c>
      <c r="U36" s="206" t="b">
        <f t="shared" si="3"/>
        <v>0</v>
      </c>
      <c r="V36" s="38" t="b">
        <f>IF(COUNTIF($J$15:$K$19,$Y36)=0,IF(COUNTIF($L$15:$M$19,$Y36)=0,IF(VLOOKUP($Y36,$N$15:$O$19,2,FALSE)="가 능",TRUE,FALSE),IF(VLOOKUP($Y36,$L$15:$M$19,2,FALSE)="가 능",TRUE,FALSE)),IF(VLOOKUP($Y36,$J$15:$K$19,2,FALSE)="가 능",TRUE,FALSE))</f>
        <v>0</v>
      </c>
      <c r="W36" s="203" t="b">
        <f t="shared" si="4"/>
        <v>1</v>
      </c>
      <c r="X36" s="39" t="s">
        <v>34</v>
      </c>
      <c r="Y36" s="40" t="s">
        <v>27</v>
      </c>
      <c r="Z36" s="41">
        <v>27</v>
      </c>
      <c r="AA36" s="42" t="s">
        <v>28</v>
      </c>
      <c r="AB36" s="43" t="s">
        <v>29</v>
      </c>
      <c r="AC36" s="43" t="s">
        <v>29</v>
      </c>
      <c r="AD36" s="44" t="s">
        <v>29</v>
      </c>
      <c r="AE36" s="43" t="s">
        <v>29</v>
      </c>
      <c r="AF36" s="45" t="s">
        <v>30</v>
      </c>
      <c r="AG36" s="43" t="s">
        <v>30</v>
      </c>
      <c r="AH36" s="43" t="s">
        <v>30</v>
      </c>
      <c r="AI36" s="46" t="s">
        <v>29</v>
      </c>
      <c r="AK36" s="35" t="s">
        <v>130</v>
      </c>
      <c r="AL36" s="47" t="s">
        <v>142</v>
      </c>
      <c r="AM36" s="37" t="s">
        <v>33</v>
      </c>
      <c r="AN36" s="209" t="b">
        <f t="shared" si="2"/>
        <v>1</v>
      </c>
      <c r="AO36" s="206" t="b">
        <f t="shared" si="7"/>
        <v>1</v>
      </c>
      <c r="AP36" s="39" t="b">
        <f t="shared" si="5"/>
        <v>1</v>
      </c>
      <c r="AQ36" s="39" t="s">
        <v>26</v>
      </c>
      <c r="AR36" s="40" t="s">
        <v>35</v>
      </c>
      <c r="AS36" s="41">
        <v>24</v>
      </c>
      <c r="AT36" s="43" t="s">
        <v>29</v>
      </c>
      <c r="AU36" s="43" t="s">
        <v>29</v>
      </c>
      <c r="AV36" s="44" t="s">
        <v>29</v>
      </c>
      <c r="AW36" s="43" t="s">
        <v>29</v>
      </c>
      <c r="AX36" s="45" t="s">
        <v>29</v>
      </c>
      <c r="AY36" s="43" t="s">
        <v>29</v>
      </c>
      <c r="AZ36" s="43" t="s">
        <v>29</v>
      </c>
      <c r="BA36" s="46" t="s">
        <v>29</v>
      </c>
    </row>
    <row r="37" spans="2:53" ht="19.5" customHeight="1">
      <c r="B37" s="106" t="s">
        <v>41</v>
      </c>
      <c r="C37" s="107" t="s">
        <v>29</v>
      </c>
      <c r="D37" s="108" t="s">
        <v>29</v>
      </c>
      <c r="E37" s="255" t="s">
        <v>29</v>
      </c>
      <c r="F37" s="256"/>
      <c r="G37" s="109"/>
      <c r="H37" s="109"/>
      <c r="I37" s="109"/>
      <c r="J37" s="257" t="s">
        <v>30</v>
      </c>
      <c r="K37" s="255"/>
      <c r="L37" s="255" t="s">
        <v>30</v>
      </c>
      <c r="M37" s="255"/>
      <c r="N37" s="255" t="s">
        <v>29</v>
      </c>
      <c r="O37" s="258"/>
      <c r="P37" s="105"/>
      <c r="R37" s="35" t="s">
        <v>143</v>
      </c>
      <c r="S37" s="36" t="s">
        <v>25</v>
      </c>
      <c r="T37" s="37" t="s">
        <v>25</v>
      </c>
      <c r="U37" s="206" t="b">
        <f t="shared" si="3"/>
        <v>0</v>
      </c>
      <c r="V37" s="38" t="b">
        <f>IF(COUNTIF($J$15:$K$19,$Y37)=0,IF(COUNTIF($L$15:$M$19,$Y37)=0,IF(VLOOKUP($Y37,$N$15:$O$19,2,FALSE)="가 능",TRUE,FALSE),IF(VLOOKUP($Y37,$L$15:$M$19,2,FALSE)="가 능",TRUE,FALSE)),IF(VLOOKUP($Y37,$J$15:$K$19,2,FALSE)="가 능",TRUE,FALSE))</f>
        <v>0</v>
      </c>
      <c r="W37" s="203" t="b">
        <f t="shared" si="4"/>
        <v>1</v>
      </c>
      <c r="X37" s="39" t="s">
        <v>34</v>
      </c>
      <c r="Y37" s="40" t="s">
        <v>41</v>
      </c>
      <c r="Z37" s="41">
        <v>15</v>
      </c>
      <c r="AA37" s="42" t="s">
        <v>28</v>
      </c>
      <c r="AB37" s="43" t="s">
        <v>29</v>
      </c>
      <c r="AC37" s="43" t="s">
        <v>29</v>
      </c>
      <c r="AD37" s="44" t="s">
        <v>29</v>
      </c>
      <c r="AE37" s="43" t="s">
        <v>29</v>
      </c>
      <c r="AF37" s="45" t="s">
        <v>29</v>
      </c>
      <c r="AG37" s="43" t="s">
        <v>30</v>
      </c>
      <c r="AH37" s="43" t="s">
        <v>30</v>
      </c>
      <c r="AI37" s="46" t="s">
        <v>29</v>
      </c>
      <c r="AK37" s="35" t="s">
        <v>130</v>
      </c>
      <c r="AL37" s="47" t="s">
        <v>144</v>
      </c>
      <c r="AM37" s="37" t="s">
        <v>33</v>
      </c>
      <c r="AN37" s="209" t="b">
        <f t="shared" si="2"/>
        <v>1</v>
      </c>
      <c r="AO37" s="206" t="b">
        <f t="shared" si="7"/>
        <v>1</v>
      </c>
      <c r="AP37" s="39" t="b">
        <f t="shared" si="5"/>
        <v>1</v>
      </c>
      <c r="AQ37" s="39" t="s">
        <v>26</v>
      </c>
      <c r="AR37" s="40" t="s">
        <v>35</v>
      </c>
      <c r="AS37" s="41">
        <v>15</v>
      </c>
      <c r="AT37" s="43" t="s">
        <v>29</v>
      </c>
      <c r="AU37" s="43" t="s">
        <v>29</v>
      </c>
      <c r="AV37" s="44" t="s">
        <v>29</v>
      </c>
      <c r="AW37" s="43" t="s">
        <v>29</v>
      </c>
      <c r="AX37" s="45" t="s">
        <v>29</v>
      </c>
      <c r="AY37" s="43" t="s">
        <v>29</v>
      </c>
      <c r="AZ37" s="43" t="s">
        <v>29</v>
      </c>
      <c r="BA37" s="46" t="s">
        <v>29</v>
      </c>
    </row>
    <row r="38" spans="2:53" ht="19.5" customHeight="1">
      <c r="B38" s="106" t="s">
        <v>59</v>
      </c>
      <c r="C38" s="107" t="s">
        <v>29</v>
      </c>
      <c r="D38" s="108" t="s">
        <v>29</v>
      </c>
      <c r="E38" s="255" t="s">
        <v>30</v>
      </c>
      <c r="F38" s="256"/>
      <c r="G38" s="109"/>
      <c r="H38" s="109"/>
      <c r="I38" s="109"/>
      <c r="J38" s="257" t="s">
        <v>29</v>
      </c>
      <c r="K38" s="255"/>
      <c r="L38" s="255" t="s">
        <v>29</v>
      </c>
      <c r="M38" s="255"/>
      <c r="N38" s="255" t="s">
        <v>29</v>
      </c>
      <c r="O38" s="258"/>
      <c r="P38" s="105"/>
      <c r="R38" s="35" t="s">
        <v>145</v>
      </c>
      <c r="S38" s="36" t="s">
        <v>146</v>
      </c>
      <c r="T38" s="37" t="s">
        <v>25</v>
      </c>
      <c r="U38" s="206" t="b">
        <f t="shared" si="3"/>
        <v>0</v>
      </c>
      <c r="V38" s="38" t="b">
        <f>IF(NOT(AND(LEFT($G$19,1)=LEFT($G$20,1),LEFT($I$19,1)=LEFT($I$20,1),LEFT($I$20,1)="과")),IF(COUNTIF($J$15:$K$19,$Y38)=0,IF(COUNTIF($L$15:$M$19,$Y38)=0,IF(VLOOKUP($Y38,$N$15:$O$19,2,FALSE)="가 능",TRUE,FALSE),IF(VLOOKUP($Y38,$L$15:$M$19,2,FALSE)="가 능",TRUE,FALSE)),IF(VLOOKUP($Y38,$J$15:$K$19,2,FALSE)="가 능",TRUE,FALSE)),FALSE)</f>
        <v>0</v>
      </c>
      <c r="W38" s="203" t="b">
        <f t="shared" si="4"/>
        <v>1</v>
      </c>
      <c r="X38" s="39" t="s">
        <v>34</v>
      </c>
      <c r="Y38" s="40" t="s">
        <v>27</v>
      </c>
      <c r="Z38" s="41">
        <v>55</v>
      </c>
      <c r="AA38" s="42" t="s">
        <v>28</v>
      </c>
      <c r="AB38" s="43" t="s">
        <v>29</v>
      </c>
      <c r="AC38" s="43" t="s">
        <v>29</v>
      </c>
      <c r="AD38" s="44" t="s">
        <v>29</v>
      </c>
      <c r="AE38" s="43" t="s">
        <v>29</v>
      </c>
      <c r="AF38" s="45" t="s">
        <v>30</v>
      </c>
      <c r="AG38" s="43" t="s">
        <v>30</v>
      </c>
      <c r="AH38" s="43" t="s">
        <v>30</v>
      </c>
      <c r="AI38" s="46" t="s">
        <v>29</v>
      </c>
      <c r="AK38" s="35" t="s">
        <v>130</v>
      </c>
      <c r="AL38" s="47" t="s">
        <v>147</v>
      </c>
      <c r="AM38" s="37" t="s">
        <v>33</v>
      </c>
      <c r="AN38" s="209" t="b">
        <f t="shared" si="2"/>
        <v>1</v>
      </c>
      <c r="AO38" s="206" t="b">
        <f t="shared" si="7"/>
        <v>1</v>
      </c>
      <c r="AP38" s="39" t="b">
        <f t="shared" si="5"/>
        <v>1</v>
      </c>
      <c r="AQ38" s="39" t="s">
        <v>26</v>
      </c>
      <c r="AR38" s="40" t="s">
        <v>35</v>
      </c>
      <c r="AS38" s="41">
        <v>15</v>
      </c>
      <c r="AT38" s="43" t="s">
        <v>29</v>
      </c>
      <c r="AU38" s="43" t="s">
        <v>29</v>
      </c>
      <c r="AV38" s="44" t="s">
        <v>29</v>
      </c>
      <c r="AW38" s="43" t="s">
        <v>29</v>
      </c>
      <c r="AX38" s="45" t="s">
        <v>29</v>
      </c>
      <c r="AY38" s="43" t="s">
        <v>29</v>
      </c>
      <c r="AZ38" s="43" t="s">
        <v>29</v>
      </c>
      <c r="BA38" s="46" t="s">
        <v>29</v>
      </c>
    </row>
    <row r="39" spans="2:53" ht="19.5" customHeight="1">
      <c r="B39" s="101" t="s">
        <v>67</v>
      </c>
      <c r="C39" s="111" t="s">
        <v>29</v>
      </c>
      <c r="D39" s="112" t="s">
        <v>29</v>
      </c>
      <c r="E39" s="255" t="s">
        <v>30</v>
      </c>
      <c r="F39" s="256"/>
      <c r="G39" s="113"/>
      <c r="H39" s="113"/>
      <c r="I39" s="113"/>
      <c r="J39" s="257" t="s">
        <v>30</v>
      </c>
      <c r="K39" s="255"/>
      <c r="L39" s="259" t="s">
        <v>29</v>
      </c>
      <c r="M39" s="259"/>
      <c r="N39" s="259" t="s">
        <v>29</v>
      </c>
      <c r="O39" s="260"/>
      <c r="P39" s="105"/>
      <c r="R39" s="35" t="s">
        <v>145</v>
      </c>
      <c r="S39" s="36" t="s">
        <v>148</v>
      </c>
      <c r="T39" s="37" t="s">
        <v>25</v>
      </c>
      <c r="U39" s="206" t="b">
        <f t="shared" si="3"/>
        <v>1</v>
      </c>
      <c r="V39" s="38" t="b">
        <f t="shared" ref="V39:V49" si="8">IF(COUNTIF($J$15:$K$19,$Y39)=0,IF(COUNTIF($L$15:$M$19,$Y39)=0,IF(VLOOKUP($Y39,$N$15:$O$19,2,FALSE)="가 능",TRUE,FALSE),IF(VLOOKUP($Y39,$L$15:$M$19,2,FALSE)="가 능",TRUE,FALSE)),IF(VLOOKUP($Y39,$J$15:$K$19,2,FALSE)="가 능",TRUE,FALSE))</f>
        <v>1</v>
      </c>
      <c r="W39" s="203" t="b">
        <f t="shared" si="4"/>
        <v>1</v>
      </c>
      <c r="X39" s="39" t="s">
        <v>34</v>
      </c>
      <c r="Y39" s="40" t="s">
        <v>35</v>
      </c>
      <c r="Z39" s="41">
        <v>8</v>
      </c>
      <c r="AA39" s="42" t="s">
        <v>28</v>
      </c>
      <c r="AB39" s="43" t="s">
        <v>29</v>
      </c>
      <c r="AC39" s="43" t="s">
        <v>29</v>
      </c>
      <c r="AD39" s="44" t="s">
        <v>29</v>
      </c>
      <c r="AE39" s="43" t="s">
        <v>29</v>
      </c>
      <c r="AF39" s="45" t="s">
        <v>29</v>
      </c>
      <c r="AG39" s="43" t="s">
        <v>29</v>
      </c>
      <c r="AH39" s="43" t="s">
        <v>29</v>
      </c>
      <c r="AI39" s="46" t="s">
        <v>29</v>
      </c>
      <c r="AK39" s="35" t="s">
        <v>130</v>
      </c>
      <c r="AL39" s="47" t="s">
        <v>149</v>
      </c>
      <c r="AM39" s="37" t="s">
        <v>33</v>
      </c>
      <c r="AN39" s="209" t="b">
        <f t="shared" si="2"/>
        <v>1</v>
      </c>
      <c r="AO39" s="206" t="b">
        <f t="shared" si="7"/>
        <v>1</v>
      </c>
      <c r="AP39" s="39" t="b">
        <f t="shared" si="5"/>
        <v>1</v>
      </c>
      <c r="AQ39" s="39" t="s">
        <v>26</v>
      </c>
      <c r="AR39" s="40" t="s">
        <v>35</v>
      </c>
      <c r="AS39" s="41">
        <v>15</v>
      </c>
      <c r="AT39" s="43" t="s">
        <v>29</v>
      </c>
      <c r="AU39" s="43" t="s">
        <v>29</v>
      </c>
      <c r="AV39" s="44" t="s">
        <v>29</v>
      </c>
      <c r="AW39" s="43" t="s">
        <v>29</v>
      </c>
      <c r="AX39" s="45" t="s">
        <v>29</v>
      </c>
      <c r="AY39" s="43" t="s">
        <v>29</v>
      </c>
      <c r="AZ39" s="43" t="s">
        <v>29</v>
      </c>
      <c r="BA39" s="46" t="s">
        <v>29</v>
      </c>
    </row>
    <row r="40" spans="2:53" ht="19.5" customHeight="1">
      <c r="B40" s="118" t="s">
        <v>27</v>
      </c>
      <c r="C40" s="111" t="s">
        <v>29</v>
      </c>
      <c r="D40" s="112" t="s">
        <v>29</v>
      </c>
      <c r="E40" s="255" t="s">
        <v>30</v>
      </c>
      <c r="F40" s="256"/>
      <c r="G40" s="113"/>
      <c r="H40" s="113"/>
      <c r="I40" s="113"/>
      <c r="J40" s="257" t="s">
        <v>30</v>
      </c>
      <c r="K40" s="255"/>
      <c r="L40" s="259" t="s">
        <v>30</v>
      </c>
      <c r="M40" s="259"/>
      <c r="N40" s="259" t="s">
        <v>29</v>
      </c>
      <c r="O40" s="260"/>
      <c r="P40" s="105"/>
      <c r="R40" s="35" t="s">
        <v>150</v>
      </c>
      <c r="S40" s="36" t="s">
        <v>25</v>
      </c>
      <c r="T40" s="37" t="s">
        <v>25</v>
      </c>
      <c r="U40" s="206" t="b">
        <f t="shared" si="3"/>
        <v>0</v>
      </c>
      <c r="V40" s="38" t="b">
        <f t="shared" si="8"/>
        <v>0</v>
      </c>
      <c r="W40" s="203" t="b">
        <f t="shared" si="4"/>
        <v>1</v>
      </c>
      <c r="X40" s="39" t="s">
        <v>26</v>
      </c>
      <c r="Y40" s="40" t="s">
        <v>27</v>
      </c>
      <c r="Z40" s="41">
        <v>33</v>
      </c>
      <c r="AA40" s="42" t="s">
        <v>28</v>
      </c>
      <c r="AB40" s="43" t="s">
        <v>29</v>
      </c>
      <c r="AC40" s="43" t="s">
        <v>29</v>
      </c>
      <c r="AD40" s="44" t="s">
        <v>29</v>
      </c>
      <c r="AE40" s="43" t="s">
        <v>29</v>
      </c>
      <c r="AF40" s="45" t="s">
        <v>30</v>
      </c>
      <c r="AG40" s="43" t="s">
        <v>30</v>
      </c>
      <c r="AH40" s="43" t="s">
        <v>30</v>
      </c>
      <c r="AI40" s="46" t="s">
        <v>29</v>
      </c>
      <c r="AK40" s="35" t="s">
        <v>130</v>
      </c>
      <c r="AL40" s="47" t="s">
        <v>151</v>
      </c>
      <c r="AM40" s="37" t="s">
        <v>33</v>
      </c>
      <c r="AN40" s="209" t="b">
        <f t="shared" si="2"/>
        <v>1</v>
      </c>
      <c r="AO40" s="206" t="b">
        <f t="shared" si="7"/>
        <v>1</v>
      </c>
      <c r="AP40" s="39" t="b">
        <f t="shared" si="5"/>
        <v>1</v>
      </c>
      <c r="AQ40" s="39" t="s">
        <v>26</v>
      </c>
      <c r="AR40" s="40" t="s">
        <v>35</v>
      </c>
      <c r="AS40" s="41">
        <v>8</v>
      </c>
      <c r="AT40" s="43" t="s">
        <v>29</v>
      </c>
      <c r="AU40" s="43" t="s">
        <v>29</v>
      </c>
      <c r="AV40" s="44" t="s">
        <v>29</v>
      </c>
      <c r="AW40" s="43" t="s">
        <v>29</v>
      </c>
      <c r="AX40" s="45" t="s">
        <v>29</v>
      </c>
      <c r="AY40" s="43" t="s">
        <v>29</v>
      </c>
      <c r="AZ40" s="43" t="s">
        <v>29</v>
      </c>
      <c r="BA40" s="46" t="s">
        <v>29</v>
      </c>
    </row>
    <row r="41" spans="2:53" ht="19.5" customHeight="1">
      <c r="B41" s="106" t="s">
        <v>83</v>
      </c>
      <c r="C41" s="107" t="s">
        <v>30</v>
      </c>
      <c r="D41" s="108" t="s">
        <v>30</v>
      </c>
      <c r="E41" s="255" t="s">
        <v>29</v>
      </c>
      <c r="F41" s="256"/>
      <c r="G41" s="109"/>
      <c r="H41" s="109"/>
      <c r="I41" s="109"/>
      <c r="J41" s="257" t="s">
        <v>29</v>
      </c>
      <c r="K41" s="255"/>
      <c r="L41" s="255" t="s">
        <v>29</v>
      </c>
      <c r="M41" s="255"/>
      <c r="N41" s="255" t="s">
        <v>29</v>
      </c>
      <c r="O41" s="258"/>
      <c r="P41" s="105"/>
      <c r="R41" s="35" t="s">
        <v>152</v>
      </c>
      <c r="S41" s="36" t="s">
        <v>25</v>
      </c>
      <c r="T41" s="37" t="s">
        <v>25</v>
      </c>
      <c r="U41" s="206" t="b">
        <f t="shared" si="3"/>
        <v>0</v>
      </c>
      <c r="V41" s="38" t="b">
        <f t="shared" si="8"/>
        <v>0</v>
      </c>
      <c r="W41" s="203" t="b">
        <f t="shared" si="4"/>
        <v>1</v>
      </c>
      <c r="X41" s="39" t="s">
        <v>76</v>
      </c>
      <c r="Y41" s="40" t="s">
        <v>27</v>
      </c>
      <c r="Z41" s="41">
        <v>12</v>
      </c>
      <c r="AA41" s="42" t="s">
        <v>28</v>
      </c>
      <c r="AB41" s="43" t="s">
        <v>29</v>
      </c>
      <c r="AC41" s="43" t="s">
        <v>29</v>
      </c>
      <c r="AD41" s="44" t="s">
        <v>29</v>
      </c>
      <c r="AE41" s="43" t="s">
        <v>29</v>
      </c>
      <c r="AF41" s="45" t="s">
        <v>30</v>
      </c>
      <c r="AG41" s="43" t="s">
        <v>30</v>
      </c>
      <c r="AH41" s="43" t="s">
        <v>30</v>
      </c>
      <c r="AI41" s="46" t="s">
        <v>29</v>
      </c>
      <c r="AK41" s="35" t="s">
        <v>130</v>
      </c>
      <c r="AL41" s="47" t="s">
        <v>153</v>
      </c>
      <c r="AM41" s="37" t="s">
        <v>33</v>
      </c>
      <c r="AN41" s="209" t="b">
        <f t="shared" si="2"/>
        <v>1</v>
      </c>
      <c r="AO41" s="206" t="b">
        <f t="shared" si="7"/>
        <v>1</v>
      </c>
      <c r="AP41" s="39" t="b">
        <f t="shared" si="5"/>
        <v>1</v>
      </c>
      <c r="AQ41" s="39" t="s">
        <v>26</v>
      </c>
      <c r="AR41" s="40" t="s">
        <v>35</v>
      </c>
      <c r="AS41" s="41">
        <v>18</v>
      </c>
      <c r="AT41" s="43" t="s">
        <v>29</v>
      </c>
      <c r="AU41" s="43" t="s">
        <v>29</v>
      </c>
      <c r="AV41" s="44" t="s">
        <v>29</v>
      </c>
      <c r="AW41" s="43" t="s">
        <v>29</v>
      </c>
      <c r="AX41" s="45" t="s">
        <v>29</v>
      </c>
      <c r="AY41" s="43" t="s">
        <v>29</v>
      </c>
      <c r="AZ41" s="43" t="s">
        <v>29</v>
      </c>
      <c r="BA41" s="46" t="s">
        <v>29</v>
      </c>
    </row>
    <row r="42" spans="2:53" ht="19.5" customHeight="1" thickBot="1">
      <c r="B42" s="119" t="s">
        <v>29</v>
      </c>
      <c r="C42" s="120" t="s">
        <v>30</v>
      </c>
      <c r="D42" s="121" t="s">
        <v>30</v>
      </c>
      <c r="E42" s="266" t="s">
        <v>29</v>
      </c>
      <c r="F42" s="267"/>
      <c r="G42" s="122"/>
      <c r="H42" s="122"/>
      <c r="I42" s="122"/>
      <c r="J42" s="268" t="s">
        <v>29</v>
      </c>
      <c r="K42" s="266"/>
      <c r="L42" s="269" t="s">
        <v>30</v>
      </c>
      <c r="M42" s="269"/>
      <c r="N42" s="269" t="s">
        <v>30</v>
      </c>
      <c r="O42" s="270"/>
      <c r="P42" s="105"/>
      <c r="R42" s="35" t="s">
        <v>154</v>
      </c>
      <c r="S42" s="36" t="s">
        <v>25</v>
      </c>
      <c r="T42" s="37" t="s">
        <v>25</v>
      </c>
      <c r="U42" s="206" t="b">
        <f t="shared" si="3"/>
        <v>0</v>
      </c>
      <c r="V42" s="38" t="b">
        <f t="shared" si="8"/>
        <v>0</v>
      </c>
      <c r="W42" s="203" t="b">
        <f t="shared" si="4"/>
        <v>1</v>
      </c>
      <c r="X42" s="39" t="s">
        <v>26</v>
      </c>
      <c r="Y42" s="40" t="s">
        <v>27</v>
      </c>
      <c r="Z42" s="41">
        <v>37</v>
      </c>
      <c r="AA42" s="42" t="s">
        <v>28</v>
      </c>
      <c r="AB42" s="43" t="s">
        <v>29</v>
      </c>
      <c r="AC42" s="43" t="s">
        <v>29</v>
      </c>
      <c r="AD42" s="44" t="s">
        <v>29</v>
      </c>
      <c r="AE42" s="43" t="s">
        <v>29</v>
      </c>
      <c r="AF42" s="45" t="s">
        <v>30</v>
      </c>
      <c r="AG42" s="43" t="s">
        <v>30</v>
      </c>
      <c r="AH42" s="43" t="s">
        <v>30</v>
      </c>
      <c r="AI42" s="46" t="s">
        <v>29</v>
      </c>
      <c r="AK42" s="35" t="s">
        <v>130</v>
      </c>
      <c r="AL42" s="47" t="s">
        <v>155</v>
      </c>
      <c r="AM42" s="37" t="s">
        <v>33</v>
      </c>
      <c r="AN42" s="209" t="b">
        <f t="shared" si="2"/>
        <v>1</v>
      </c>
      <c r="AO42" s="206" t="b">
        <f t="shared" si="7"/>
        <v>1</v>
      </c>
      <c r="AP42" s="39" t="b">
        <f t="shared" si="5"/>
        <v>1</v>
      </c>
      <c r="AQ42" s="39" t="s">
        <v>26</v>
      </c>
      <c r="AR42" s="40" t="s">
        <v>35</v>
      </c>
      <c r="AS42" s="41">
        <v>24</v>
      </c>
      <c r="AT42" s="43" t="s">
        <v>29</v>
      </c>
      <c r="AU42" s="43" t="s">
        <v>29</v>
      </c>
      <c r="AV42" s="44" t="s">
        <v>29</v>
      </c>
      <c r="AW42" s="43" t="s">
        <v>29</v>
      </c>
      <c r="AX42" s="45" t="s">
        <v>29</v>
      </c>
      <c r="AY42" s="43" t="s">
        <v>29</v>
      </c>
      <c r="AZ42" s="43" t="s">
        <v>29</v>
      </c>
      <c r="BA42" s="46" t="s">
        <v>29</v>
      </c>
    </row>
    <row r="43" spans="2:53" ht="19.5" customHeight="1" thickTop="1">
      <c r="C43" s="123"/>
      <c r="D43" s="123"/>
      <c r="E43" s="123"/>
      <c r="F43" s="123"/>
      <c r="G43" s="123"/>
      <c r="H43" s="123"/>
      <c r="I43" s="123"/>
      <c r="J43" s="123"/>
      <c r="K43" s="123"/>
      <c r="L43" s="123"/>
      <c r="M43" s="123"/>
      <c r="N43" s="123"/>
      <c r="O43" s="123"/>
      <c r="P43" s="123"/>
      <c r="R43" s="35" t="s">
        <v>154</v>
      </c>
      <c r="S43" s="36" t="s">
        <v>25</v>
      </c>
      <c r="T43" s="37" t="s">
        <v>25</v>
      </c>
      <c r="U43" s="206" t="b">
        <f t="shared" si="3"/>
        <v>0</v>
      </c>
      <c r="V43" s="38" t="b">
        <f t="shared" si="8"/>
        <v>0</v>
      </c>
      <c r="W43" s="203" t="b">
        <f t="shared" si="4"/>
        <v>1</v>
      </c>
      <c r="X43" s="39" t="s">
        <v>26</v>
      </c>
      <c r="Y43" s="40" t="s">
        <v>27</v>
      </c>
      <c r="Z43" s="41">
        <v>13</v>
      </c>
      <c r="AA43" s="42" t="s">
        <v>28</v>
      </c>
      <c r="AB43" s="43" t="s">
        <v>29</v>
      </c>
      <c r="AC43" s="43" t="s">
        <v>29</v>
      </c>
      <c r="AD43" s="44" t="s">
        <v>29</v>
      </c>
      <c r="AE43" s="43" t="s">
        <v>29</v>
      </c>
      <c r="AF43" s="45" t="s">
        <v>30</v>
      </c>
      <c r="AG43" s="43" t="s">
        <v>30</v>
      </c>
      <c r="AH43" s="43" t="s">
        <v>30</v>
      </c>
      <c r="AI43" s="46" t="s">
        <v>29</v>
      </c>
      <c r="AK43" s="35" t="s">
        <v>130</v>
      </c>
      <c r="AL43" s="47" t="s">
        <v>69</v>
      </c>
      <c r="AM43" s="37" t="s">
        <v>33</v>
      </c>
      <c r="AN43" s="209" t="b">
        <f t="shared" si="2"/>
        <v>1</v>
      </c>
      <c r="AO43" s="206" t="b">
        <f t="shared" si="7"/>
        <v>1</v>
      </c>
      <c r="AP43" s="39" t="b">
        <f t="shared" si="5"/>
        <v>1</v>
      </c>
      <c r="AQ43" s="39" t="s">
        <v>26</v>
      </c>
      <c r="AR43" s="40" t="s">
        <v>35</v>
      </c>
      <c r="AS43" s="41">
        <v>17</v>
      </c>
      <c r="AT43" s="43" t="s">
        <v>29</v>
      </c>
      <c r="AU43" s="43" t="s">
        <v>29</v>
      </c>
      <c r="AV43" s="44" t="s">
        <v>29</v>
      </c>
      <c r="AW43" s="43" t="s">
        <v>29</v>
      </c>
      <c r="AX43" s="45" t="s">
        <v>29</v>
      </c>
      <c r="AY43" s="43" t="s">
        <v>29</v>
      </c>
      <c r="AZ43" s="43" t="s">
        <v>29</v>
      </c>
      <c r="BA43" s="46" t="s">
        <v>29</v>
      </c>
    </row>
    <row r="44" spans="2:53" ht="19.5" customHeight="1">
      <c r="C44" s="271" t="s">
        <v>937</v>
      </c>
      <c r="D44" s="271"/>
      <c r="E44" s="271"/>
      <c r="F44" s="271"/>
      <c r="G44" s="271"/>
      <c r="H44" s="271"/>
      <c r="I44" s="271"/>
      <c r="J44" s="271"/>
      <c r="K44" s="271"/>
      <c r="L44" s="271"/>
      <c r="M44" s="271"/>
      <c r="N44" s="271"/>
      <c r="O44" s="271"/>
      <c r="P44" s="124"/>
      <c r="R44" s="35" t="s">
        <v>156</v>
      </c>
      <c r="S44" s="36" t="s">
        <v>25</v>
      </c>
      <c r="T44" s="37" t="s">
        <v>25</v>
      </c>
      <c r="U44" s="206" t="b">
        <f t="shared" si="3"/>
        <v>0</v>
      </c>
      <c r="V44" s="38" t="b">
        <f t="shared" si="8"/>
        <v>0</v>
      </c>
      <c r="W44" s="203" t="b">
        <f t="shared" si="4"/>
        <v>1</v>
      </c>
      <c r="X44" s="39" t="s">
        <v>26</v>
      </c>
      <c r="Y44" s="40" t="s">
        <v>27</v>
      </c>
      <c r="Z44" s="41">
        <v>29</v>
      </c>
      <c r="AA44" s="42" t="s">
        <v>28</v>
      </c>
      <c r="AB44" s="43" t="s">
        <v>29</v>
      </c>
      <c r="AC44" s="43" t="s">
        <v>29</v>
      </c>
      <c r="AD44" s="44" t="s">
        <v>29</v>
      </c>
      <c r="AE44" s="43" t="s">
        <v>29</v>
      </c>
      <c r="AF44" s="45" t="s">
        <v>30</v>
      </c>
      <c r="AG44" s="43" t="s">
        <v>30</v>
      </c>
      <c r="AH44" s="43" t="s">
        <v>30</v>
      </c>
      <c r="AI44" s="46" t="s">
        <v>29</v>
      </c>
      <c r="AK44" s="35" t="s">
        <v>130</v>
      </c>
      <c r="AL44" s="47" t="s">
        <v>62</v>
      </c>
      <c r="AM44" s="37" t="s">
        <v>33</v>
      </c>
      <c r="AN44" s="209" t="b">
        <f t="shared" si="2"/>
        <v>1</v>
      </c>
      <c r="AO44" s="206" t="b">
        <f t="shared" si="7"/>
        <v>1</v>
      </c>
      <c r="AP44" s="39" t="b">
        <f t="shared" si="5"/>
        <v>1</v>
      </c>
      <c r="AQ44" s="39" t="s">
        <v>26</v>
      </c>
      <c r="AR44" s="40" t="s">
        <v>35</v>
      </c>
      <c r="AS44" s="41">
        <v>22</v>
      </c>
      <c r="AT44" s="43" t="s">
        <v>29</v>
      </c>
      <c r="AU44" s="43" t="s">
        <v>29</v>
      </c>
      <c r="AV44" s="44" t="s">
        <v>29</v>
      </c>
      <c r="AW44" s="43" t="s">
        <v>29</v>
      </c>
      <c r="AX44" s="45" t="s">
        <v>29</v>
      </c>
      <c r="AY44" s="43" t="s">
        <v>29</v>
      </c>
      <c r="AZ44" s="43" t="s">
        <v>29</v>
      </c>
      <c r="BA44" s="46" t="s">
        <v>29</v>
      </c>
    </row>
    <row r="45" spans="2:53" ht="19.5" customHeight="1">
      <c r="C45" s="272" t="s">
        <v>157</v>
      </c>
      <c r="D45" s="272"/>
      <c r="E45" s="272"/>
      <c r="F45" s="272"/>
      <c r="G45" s="272"/>
      <c r="H45" s="272"/>
      <c r="I45" s="272"/>
      <c r="J45" s="272"/>
      <c r="K45" s="272"/>
      <c r="L45" s="272"/>
      <c r="M45" s="272"/>
      <c r="N45" s="272"/>
      <c r="O45" s="272"/>
      <c r="P45" s="125"/>
      <c r="R45" s="35" t="s">
        <v>156</v>
      </c>
      <c r="S45" s="36" t="s">
        <v>25</v>
      </c>
      <c r="T45" s="37" t="s">
        <v>25</v>
      </c>
      <c r="U45" s="206" t="b">
        <f t="shared" si="3"/>
        <v>0</v>
      </c>
      <c r="V45" s="38" t="b">
        <f t="shared" si="8"/>
        <v>0</v>
      </c>
      <c r="W45" s="203" t="b">
        <f t="shared" si="4"/>
        <v>1</v>
      </c>
      <c r="X45" s="39" t="s">
        <v>26</v>
      </c>
      <c r="Y45" s="40" t="s">
        <v>27</v>
      </c>
      <c r="Z45" s="41">
        <v>29</v>
      </c>
      <c r="AA45" s="42" t="s">
        <v>28</v>
      </c>
      <c r="AB45" s="43" t="s">
        <v>29</v>
      </c>
      <c r="AC45" s="43" t="s">
        <v>29</v>
      </c>
      <c r="AD45" s="44" t="s">
        <v>29</v>
      </c>
      <c r="AE45" s="43" t="s">
        <v>29</v>
      </c>
      <c r="AF45" s="45" t="s">
        <v>30</v>
      </c>
      <c r="AG45" s="43" t="s">
        <v>30</v>
      </c>
      <c r="AH45" s="43" t="s">
        <v>30</v>
      </c>
      <c r="AI45" s="46" t="s">
        <v>29</v>
      </c>
      <c r="AK45" s="35" t="s">
        <v>130</v>
      </c>
      <c r="AL45" s="47" t="s">
        <v>158</v>
      </c>
      <c r="AM45" s="37" t="s">
        <v>33</v>
      </c>
      <c r="AN45" s="209" t="b">
        <f t="shared" si="2"/>
        <v>1</v>
      </c>
      <c r="AO45" s="206" t="b">
        <f t="shared" si="7"/>
        <v>1</v>
      </c>
      <c r="AP45" s="39" t="b">
        <f t="shared" si="5"/>
        <v>1</v>
      </c>
      <c r="AQ45" s="39" t="s">
        <v>26</v>
      </c>
      <c r="AR45" s="40" t="s">
        <v>35</v>
      </c>
      <c r="AS45" s="41">
        <v>10</v>
      </c>
      <c r="AT45" s="43" t="s">
        <v>29</v>
      </c>
      <c r="AU45" s="43" t="s">
        <v>29</v>
      </c>
      <c r="AV45" s="44" t="s">
        <v>29</v>
      </c>
      <c r="AW45" s="43" t="s">
        <v>29</v>
      </c>
      <c r="AX45" s="45" t="s">
        <v>29</v>
      </c>
      <c r="AY45" s="43" t="s">
        <v>29</v>
      </c>
      <c r="AZ45" s="43" t="s">
        <v>29</v>
      </c>
      <c r="BA45" s="46" t="s">
        <v>29</v>
      </c>
    </row>
    <row r="46" spans="2:53" ht="19.5" customHeight="1">
      <c r="C46" s="272"/>
      <c r="D46" s="272"/>
      <c r="E46" s="272"/>
      <c r="F46" s="272"/>
      <c r="G46" s="272"/>
      <c r="H46" s="272"/>
      <c r="I46" s="272"/>
      <c r="J46" s="272"/>
      <c r="K46" s="272"/>
      <c r="L46" s="272"/>
      <c r="M46" s="272"/>
      <c r="N46" s="272"/>
      <c r="O46" s="272"/>
      <c r="P46" s="125"/>
      <c r="R46" s="35" t="s">
        <v>159</v>
      </c>
      <c r="S46" s="36" t="s">
        <v>25</v>
      </c>
      <c r="T46" s="37" t="s">
        <v>25</v>
      </c>
      <c r="U46" s="206" t="b">
        <f t="shared" si="3"/>
        <v>0</v>
      </c>
      <c r="V46" s="38" t="b">
        <f t="shared" si="8"/>
        <v>0</v>
      </c>
      <c r="W46" s="203" t="b">
        <f t="shared" si="4"/>
        <v>1</v>
      </c>
      <c r="X46" s="39" t="s">
        <v>76</v>
      </c>
      <c r="Y46" s="40" t="s">
        <v>27</v>
      </c>
      <c r="Z46" s="41">
        <v>14</v>
      </c>
      <c r="AA46" s="42" t="s">
        <v>28</v>
      </c>
      <c r="AB46" s="43" t="s">
        <v>29</v>
      </c>
      <c r="AC46" s="43" t="s">
        <v>29</v>
      </c>
      <c r="AD46" s="44" t="s">
        <v>29</v>
      </c>
      <c r="AE46" s="43" t="s">
        <v>29</v>
      </c>
      <c r="AF46" s="45" t="s">
        <v>30</v>
      </c>
      <c r="AG46" s="43" t="s">
        <v>30</v>
      </c>
      <c r="AH46" s="43" t="s">
        <v>30</v>
      </c>
      <c r="AI46" s="46" t="s">
        <v>29</v>
      </c>
      <c r="AK46" s="35" t="s">
        <v>130</v>
      </c>
      <c r="AL46" s="47" t="s">
        <v>160</v>
      </c>
      <c r="AM46" s="37" t="s">
        <v>33</v>
      </c>
      <c r="AN46" s="209" t="b">
        <f t="shared" si="2"/>
        <v>1</v>
      </c>
      <c r="AO46" s="206" t="b">
        <f t="shared" si="7"/>
        <v>1</v>
      </c>
      <c r="AP46" s="39" t="b">
        <f t="shared" si="5"/>
        <v>1</v>
      </c>
      <c r="AQ46" s="39" t="s">
        <v>26</v>
      </c>
      <c r="AR46" s="40" t="s">
        <v>35</v>
      </c>
      <c r="AS46" s="41">
        <v>4</v>
      </c>
      <c r="AT46" s="43" t="s">
        <v>29</v>
      </c>
      <c r="AU46" s="43" t="s">
        <v>29</v>
      </c>
      <c r="AV46" s="44" t="s">
        <v>29</v>
      </c>
      <c r="AW46" s="43" t="s">
        <v>29</v>
      </c>
      <c r="AX46" s="45" t="s">
        <v>29</v>
      </c>
      <c r="AY46" s="43" t="s">
        <v>29</v>
      </c>
      <c r="AZ46" s="43" t="s">
        <v>29</v>
      </c>
      <c r="BA46" s="46" t="s">
        <v>29</v>
      </c>
    </row>
    <row r="47" spans="2:53" ht="19.5" customHeight="1">
      <c r="C47" s="272"/>
      <c r="D47" s="272"/>
      <c r="E47" s="272"/>
      <c r="F47" s="272"/>
      <c r="G47" s="272"/>
      <c r="H47" s="272"/>
      <c r="I47" s="272"/>
      <c r="J47" s="272"/>
      <c r="K47" s="272"/>
      <c r="L47" s="272"/>
      <c r="M47" s="272"/>
      <c r="N47" s="272"/>
      <c r="O47" s="272"/>
      <c r="P47" s="125"/>
      <c r="R47" s="35" t="s">
        <v>159</v>
      </c>
      <c r="S47" s="36" t="s">
        <v>60</v>
      </c>
      <c r="T47" s="37" t="s">
        <v>25</v>
      </c>
      <c r="U47" s="206" t="b">
        <f t="shared" si="3"/>
        <v>0</v>
      </c>
      <c r="V47" s="38" t="b">
        <f t="shared" si="8"/>
        <v>0</v>
      </c>
      <c r="W47" s="203" t="b">
        <f t="shared" si="4"/>
        <v>1</v>
      </c>
      <c r="X47" s="39" t="s">
        <v>76</v>
      </c>
      <c r="Y47" s="40" t="s">
        <v>27</v>
      </c>
      <c r="Z47" s="41">
        <v>7</v>
      </c>
      <c r="AA47" s="42" t="s">
        <v>28</v>
      </c>
      <c r="AB47" s="43" t="s">
        <v>29</v>
      </c>
      <c r="AC47" s="43" t="s">
        <v>29</v>
      </c>
      <c r="AD47" s="44" t="s">
        <v>29</v>
      </c>
      <c r="AE47" s="43" t="s">
        <v>29</v>
      </c>
      <c r="AF47" s="45" t="s">
        <v>30</v>
      </c>
      <c r="AG47" s="43" t="s">
        <v>30</v>
      </c>
      <c r="AH47" s="43" t="s">
        <v>30</v>
      </c>
      <c r="AI47" s="46" t="s">
        <v>29</v>
      </c>
      <c r="AK47" s="35" t="s">
        <v>130</v>
      </c>
      <c r="AL47" s="47" t="s">
        <v>161</v>
      </c>
      <c r="AM47" s="37" t="s">
        <v>33</v>
      </c>
      <c r="AN47" s="209" t="b">
        <f t="shared" si="2"/>
        <v>1</v>
      </c>
      <c r="AO47" s="206" t="b">
        <f t="shared" si="7"/>
        <v>1</v>
      </c>
      <c r="AP47" s="39" t="b">
        <f t="shared" si="5"/>
        <v>1</v>
      </c>
      <c r="AQ47" s="39" t="s">
        <v>26</v>
      </c>
      <c r="AR47" s="40" t="s">
        <v>35</v>
      </c>
      <c r="AS47" s="41">
        <v>27</v>
      </c>
      <c r="AT47" s="43" t="s">
        <v>29</v>
      </c>
      <c r="AU47" s="43" t="s">
        <v>29</v>
      </c>
      <c r="AV47" s="44" t="s">
        <v>29</v>
      </c>
      <c r="AW47" s="43" t="s">
        <v>29</v>
      </c>
      <c r="AX47" s="45" t="s">
        <v>29</v>
      </c>
      <c r="AY47" s="43" t="s">
        <v>29</v>
      </c>
      <c r="AZ47" s="43" t="s">
        <v>29</v>
      </c>
      <c r="BA47" s="46" t="s">
        <v>29</v>
      </c>
    </row>
    <row r="48" spans="2:53" ht="19.5" customHeight="1">
      <c r="C48" s="272" t="s">
        <v>162</v>
      </c>
      <c r="D48" s="272"/>
      <c r="E48" s="272"/>
      <c r="F48" s="272"/>
      <c r="G48" s="272"/>
      <c r="H48" s="272"/>
      <c r="I48" s="272"/>
      <c r="J48" s="272"/>
      <c r="K48" s="272"/>
      <c r="L48" s="272"/>
      <c r="M48" s="272"/>
      <c r="N48" s="272"/>
      <c r="O48" s="272"/>
      <c r="P48" s="125"/>
      <c r="R48" s="35" t="s">
        <v>163</v>
      </c>
      <c r="S48" s="36" t="s">
        <v>25</v>
      </c>
      <c r="T48" s="37" t="s">
        <v>25</v>
      </c>
      <c r="U48" s="206" t="b">
        <f t="shared" si="3"/>
        <v>0</v>
      </c>
      <c r="V48" s="38" t="b">
        <f t="shared" si="8"/>
        <v>0</v>
      </c>
      <c r="W48" s="203" t="b">
        <f t="shared" si="4"/>
        <v>1</v>
      </c>
      <c r="X48" s="39" t="s">
        <v>26</v>
      </c>
      <c r="Y48" s="40" t="s">
        <v>67</v>
      </c>
      <c r="Z48" s="41">
        <v>34</v>
      </c>
      <c r="AA48" s="42" t="s">
        <v>28</v>
      </c>
      <c r="AB48" s="43" t="s">
        <v>29</v>
      </c>
      <c r="AC48" s="43" t="s">
        <v>29</v>
      </c>
      <c r="AD48" s="44" t="s">
        <v>29</v>
      </c>
      <c r="AE48" s="43" t="s">
        <v>29</v>
      </c>
      <c r="AF48" s="45" t="s">
        <v>30</v>
      </c>
      <c r="AG48" s="43" t="s">
        <v>30</v>
      </c>
      <c r="AH48" s="43" t="s">
        <v>29</v>
      </c>
      <c r="AI48" s="46" t="s">
        <v>29</v>
      </c>
      <c r="AK48" s="35" t="s">
        <v>130</v>
      </c>
      <c r="AL48" s="47" t="s">
        <v>164</v>
      </c>
      <c r="AM48" s="37" t="s">
        <v>33</v>
      </c>
      <c r="AN48" s="209" t="b">
        <f t="shared" si="2"/>
        <v>1</v>
      </c>
      <c r="AO48" s="206" t="b">
        <f t="shared" si="7"/>
        <v>1</v>
      </c>
      <c r="AP48" s="39" t="b">
        <f t="shared" si="5"/>
        <v>1</v>
      </c>
      <c r="AQ48" s="39" t="s">
        <v>26</v>
      </c>
      <c r="AR48" s="40" t="s">
        <v>35</v>
      </c>
      <c r="AS48" s="41">
        <v>6</v>
      </c>
      <c r="AT48" s="43" t="s">
        <v>29</v>
      </c>
      <c r="AU48" s="43" t="s">
        <v>29</v>
      </c>
      <c r="AV48" s="44" t="s">
        <v>29</v>
      </c>
      <c r="AW48" s="43" t="s">
        <v>29</v>
      </c>
      <c r="AX48" s="45" t="s">
        <v>29</v>
      </c>
      <c r="AY48" s="43" t="s">
        <v>29</v>
      </c>
      <c r="AZ48" s="43" t="s">
        <v>29</v>
      </c>
      <c r="BA48" s="46" t="s">
        <v>29</v>
      </c>
    </row>
    <row r="49" spans="3:53" ht="19.5" customHeight="1">
      <c r="C49" s="272"/>
      <c r="D49" s="272"/>
      <c r="E49" s="272"/>
      <c r="F49" s="272"/>
      <c r="G49" s="272"/>
      <c r="H49" s="272"/>
      <c r="I49" s="272"/>
      <c r="J49" s="272"/>
      <c r="K49" s="272"/>
      <c r="L49" s="272"/>
      <c r="M49" s="272"/>
      <c r="N49" s="272"/>
      <c r="O49" s="272"/>
      <c r="P49" s="125"/>
      <c r="R49" s="35" t="s">
        <v>163</v>
      </c>
      <c r="S49" s="36" t="s">
        <v>60</v>
      </c>
      <c r="T49" s="37" t="s">
        <v>25</v>
      </c>
      <c r="U49" s="206" t="b">
        <f t="shared" si="3"/>
        <v>0</v>
      </c>
      <c r="V49" s="38" t="b">
        <f t="shared" si="8"/>
        <v>0</v>
      </c>
      <c r="W49" s="203" t="b">
        <f t="shared" si="4"/>
        <v>1</v>
      </c>
      <c r="X49" s="39" t="s">
        <v>26</v>
      </c>
      <c r="Y49" s="40" t="s">
        <v>67</v>
      </c>
      <c r="Z49" s="41">
        <v>22</v>
      </c>
      <c r="AA49" s="42" t="s">
        <v>28</v>
      </c>
      <c r="AB49" s="43" t="s">
        <v>29</v>
      </c>
      <c r="AC49" s="43" t="s">
        <v>29</v>
      </c>
      <c r="AD49" s="44" t="s">
        <v>29</v>
      </c>
      <c r="AE49" s="43" t="s">
        <v>29</v>
      </c>
      <c r="AF49" s="45" t="s">
        <v>30</v>
      </c>
      <c r="AG49" s="43" t="s">
        <v>30</v>
      </c>
      <c r="AH49" s="43" t="s">
        <v>29</v>
      </c>
      <c r="AI49" s="46" t="s">
        <v>29</v>
      </c>
      <c r="AK49" s="35" t="s">
        <v>130</v>
      </c>
      <c r="AL49" s="47" t="s">
        <v>85</v>
      </c>
      <c r="AM49" s="37" t="s">
        <v>33</v>
      </c>
      <c r="AN49" s="209" t="b">
        <f t="shared" si="2"/>
        <v>1</v>
      </c>
      <c r="AO49" s="206" t="b">
        <f t="shared" si="7"/>
        <v>1</v>
      </c>
      <c r="AP49" s="39" t="b">
        <f t="shared" si="5"/>
        <v>1</v>
      </c>
      <c r="AQ49" s="39" t="s">
        <v>26</v>
      </c>
      <c r="AR49" s="40" t="s">
        <v>35</v>
      </c>
      <c r="AS49" s="41">
        <v>20</v>
      </c>
      <c r="AT49" s="43" t="s">
        <v>29</v>
      </c>
      <c r="AU49" s="43" t="s">
        <v>29</v>
      </c>
      <c r="AV49" s="44" t="s">
        <v>29</v>
      </c>
      <c r="AW49" s="43" t="s">
        <v>29</v>
      </c>
      <c r="AX49" s="45" t="s">
        <v>29</v>
      </c>
      <c r="AY49" s="43" t="s">
        <v>29</v>
      </c>
      <c r="AZ49" s="43" t="s">
        <v>29</v>
      </c>
      <c r="BA49" s="46" t="s">
        <v>29</v>
      </c>
    </row>
    <row r="50" spans="3:53" ht="19.5" customHeight="1">
      <c r="C50" s="272"/>
      <c r="D50" s="272"/>
      <c r="E50" s="272"/>
      <c r="F50" s="272"/>
      <c r="G50" s="272"/>
      <c r="H50" s="272"/>
      <c r="I50" s="272"/>
      <c r="J50" s="272"/>
      <c r="K50" s="272"/>
      <c r="L50" s="272"/>
      <c r="M50" s="272"/>
      <c r="N50" s="272"/>
      <c r="O50" s="272"/>
      <c r="P50" s="125"/>
      <c r="R50" s="35" t="s">
        <v>165</v>
      </c>
      <c r="S50" s="36" t="s">
        <v>25</v>
      </c>
      <c r="T50" s="37" t="s">
        <v>25</v>
      </c>
      <c r="U50" s="206" t="b">
        <f t="shared" si="3"/>
        <v>0</v>
      </c>
      <c r="V50" s="38" t="b">
        <f>IF(NOT(AND(LEFT($G$19,1)=LEFT($G$20,1),LEFT($I$19,1)=LEFT($I$20,1),LEFT($I$20,1)="과")),IF(COUNTIF($J$15:$K$19,$Y50)=0,IF(COUNTIF($L$15:$M$19,$Y50)=0,IF(VLOOKUP($Y50,$N$15:$O$19,2,FALSE)="가 능",TRUE,FALSE),IF(VLOOKUP($Y50,$L$15:$M$19,2,FALSE)="가 능",TRUE,FALSE)),IF(VLOOKUP($Y50,$J$15:$K$19,2,FALSE)="가 능",TRUE,FALSE)),FALSE)</f>
        <v>0</v>
      </c>
      <c r="W50" s="203" t="b">
        <f t="shared" si="4"/>
        <v>1</v>
      </c>
      <c r="X50" s="39" t="s">
        <v>34</v>
      </c>
      <c r="Y50" s="40" t="s">
        <v>27</v>
      </c>
      <c r="Z50" s="41">
        <v>60</v>
      </c>
      <c r="AA50" s="42" t="s">
        <v>28</v>
      </c>
      <c r="AB50" s="43" t="s">
        <v>29</v>
      </c>
      <c r="AC50" s="43" t="s">
        <v>29</v>
      </c>
      <c r="AD50" s="44" t="s">
        <v>29</v>
      </c>
      <c r="AE50" s="43" t="s">
        <v>29</v>
      </c>
      <c r="AF50" s="45" t="s">
        <v>30</v>
      </c>
      <c r="AG50" s="43" t="s">
        <v>30</v>
      </c>
      <c r="AH50" s="43" t="s">
        <v>30</v>
      </c>
      <c r="AI50" s="46" t="s">
        <v>29</v>
      </c>
      <c r="AK50" s="35" t="s">
        <v>130</v>
      </c>
      <c r="AL50" s="47" t="s">
        <v>166</v>
      </c>
      <c r="AM50" s="37" t="s">
        <v>33</v>
      </c>
      <c r="AN50" s="209" t="b">
        <f t="shared" si="2"/>
        <v>1</v>
      </c>
      <c r="AO50" s="206" t="b">
        <f t="shared" si="7"/>
        <v>1</v>
      </c>
      <c r="AP50" s="39" t="b">
        <f t="shared" si="5"/>
        <v>1</v>
      </c>
      <c r="AQ50" s="39" t="s">
        <v>26</v>
      </c>
      <c r="AR50" s="40" t="s">
        <v>35</v>
      </c>
      <c r="AS50" s="41">
        <v>4</v>
      </c>
      <c r="AT50" s="43" t="s">
        <v>29</v>
      </c>
      <c r="AU50" s="43" t="s">
        <v>29</v>
      </c>
      <c r="AV50" s="44" t="s">
        <v>29</v>
      </c>
      <c r="AW50" s="43" t="s">
        <v>29</v>
      </c>
      <c r="AX50" s="45" t="s">
        <v>29</v>
      </c>
      <c r="AY50" s="43" t="s">
        <v>29</v>
      </c>
      <c r="AZ50" s="43" t="s">
        <v>29</v>
      </c>
      <c r="BA50" s="46" t="s">
        <v>29</v>
      </c>
    </row>
    <row r="51" spans="3:53" ht="19.5" customHeight="1">
      <c r="R51" s="35" t="s">
        <v>167</v>
      </c>
      <c r="S51" s="36" t="s">
        <v>25</v>
      </c>
      <c r="T51" s="37" t="s">
        <v>25</v>
      </c>
      <c r="U51" s="206" t="b">
        <f t="shared" si="3"/>
        <v>0</v>
      </c>
      <c r="V51" s="38" t="b">
        <f t="shared" ref="V51:V61" si="9">IF(COUNTIF($J$15:$K$19,$Y51)=0,IF(COUNTIF($L$15:$M$19,$Y51)=0,IF(VLOOKUP($Y51,$N$15:$O$19,2,FALSE)="가 능",TRUE,FALSE),IF(VLOOKUP($Y51,$L$15:$M$19,2,FALSE)="가 능",TRUE,FALSE)),IF(VLOOKUP($Y51,$J$15:$K$19,2,FALSE)="가 능",TRUE,FALSE))</f>
        <v>0</v>
      </c>
      <c r="W51" s="203" t="b">
        <f t="shared" si="4"/>
        <v>1</v>
      </c>
      <c r="X51" s="39" t="s">
        <v>26</v>
      </c>
      <c r="Y51" s="40" t="s">
        <v>27</v>
      </c>
      <c r="Z51" s="126">
        <v>19</v>
      </c>
      <c r="AA51" s="42" t="s">
        <v>28</v>
      </c>
      <c r="AB51" s="43" t="s">
        <v>29</v>
      </c>
      <c r="AC51" s="43" t="s">
        <v>29</v>
      </c>
      <c r="AD51" s="44" t="s">
        <v>29</v>
      </c>
      <c r="AE51" s="43" t="s">
        <v>29</v>
      </c>
      <c r="AF51" s="45" t="s">
        <v>30</v>
      </c>
      <c r="AG51" s="43" t="s">
        <v>30</v>
      </c>
      <c r="AH51" s="43" t="s">
        <v>30</v>
      </c>
      <c r="AI51" s="46" t="s">
        <v>29</v>
      </c>
      <c r="AK51" s="35" t="s">
        <v>130</v>
      </c>
      <c r="AL51" s="47" t="s">
        <v>168</v>
      </c>
      <c r="AM51" s="37" t="s">
        <v>33</v>
      </c>
      <c r="AN51" s="209" t="b">
        <f t="shared" si="2"/>
        <v>1</v>
      </c>
      <c r="AO51" s="206" t="b">
        <f t="shared" si="7"/>
        <v>1</v>
      </c>
      <c r="AP51" s="39" t="b">
        <f t="shared" si="5"/>
        <v>1</v>
      </c>
      <c r="AQ51" s="39" t="s">
        <v>26</v>
      </c>
      <c r="AR51" s="40" t="s">
        <v>35</v>
      </c>
      <c r="AS51" s="41">
        <v>24</v>
      </c>
      <c r="AT51" s="43" t="s">
        <v>29</v>
      </c>
      <c r="AU51" s="43" t="s">
        <v>29</v>
      </c>
      <c r="AV51" s="44" t="s">
        <v>29</v>
      </c>
      <c r="AW51" s="43" t="s">
        <v>29</v>
      </c>
      <c r="AX51" s="45" t="s">
        <v>29</v>
      </c>
      <c r="AY51" s="43" t="s">
        <v>29</v>
      </c>
      <c r="AZ51" s="43" t="s">
        <v>29</v>
      </c>
      <c r="BA51" s="46" t="s">
        <v>29</v>
      </c>
    </row>
    <row r="52" spans="3:53" ht="19.5" customHeight="1">
      <c r="C52" s="277" t="s">
        <v>174</v>
      </c>
      <c r="D52" s="277"/>
      <c r="E52" s="277"/>
      <c r="F52" s="277"/>
      <c r="G52" s="277"/>
      <c r="H52" s="277"/>
      <c r="I52" s="277"/>
      <c r="J52" s="277"/>
      <c r="K52" s="277"/>
      <c r="L52" s="277"/>
      <c r="M52" s="277"/>
      <c r="N52" s="277"/>
      <c r="O52" s="277"/>
      <c r="P52" s="127"/>
      <c r="R52" s="35" t="s">
        <v>167</v>
      </c>
      <c r="S52" s="36" t="s">
        <v>60</v>
      </c>
      <c r="T52" s="37" t="s">
        <v>25</v>
      </c>
      <c r="U52" s="206" t="b">
        <f t="shared" si="3"/>
        <v>0</v>
      </c>
      <c r="V52" s="38" t="b">
        <f t="shared" si="9"/>
        <v>0</v>
      </c>
      <c r="W52" s="203" t="b">
        <f t="shared" si="4"/>
        <v>1</v>
      </c>
      <c r="X52" s="39" t="s">
        <v>26</v>
      </c>
      <c r="Y52" s="40" t="s">
        <v>27</v>
      </c>
      <c r="Z52" s="126">
        <v>26</v>
      </c>
      <c r="AA52" s="42" t="s">
        <v>28</v>
      </c>
      <c r="AB52" s="43" t="s">
        <v>29</v>
      </c>
      <c r="AC52" s="43" t="s">
        <v>29</v>
      </c>
      <c r="AD52" s="44" t="s">
        <v>29</v>
      </c>
      <c r="AE52" s="43" t="s">
        <v>29</v>
      </c>
      <c r="AF52" s="45" t="s">
        <v>30</v>
      </c>
      <c r="AG52" s="43" t="s">
        <v>30</v>
      </c>
      <c r="AH52" s="43" t="s">
        <v>30</v>
      </c>
      <c r="AI52" s="46" t="s">
        <v>29</v>
      </c>
      <c r="AK52" s="35" t="s">
        <v>130</v>
      </c>
      <c r="AL52" s="47" t="s">
        <v>169</v>
      </c>
      <c r="AM52" s="37" t="s">
        <v>33</v>
      </c>
      <c r="AN52" s="209" t="b">
        <f t="shared" si="2"/>
        <v>1</v>
      </c>
      <c r="AO52" s="206" t="b">
        <f t="shared" si="7"/>
        <v>1</v>
      </c>
      <c r="AP52" s="39" t="b">
        <f t="shared" si="5"/>
        <v>1</v>
      </c>
      <c r="AQ52" s="39" t="s">
        <v>26</v>
      </c>
      <c r="AR52" s="40" t="s">
        <v>35</v>
      </c>
      <c r="AS52" s="41">
        <v>36</v>
      </c>
      <c r="AT52" s="43" t="s">
        <v>29</v>
      </c>
      <c r="AU52" s="43" t="s">
        <v>29</v>
      </c>
      <c r="AV52" s="44" t="s">
        <v>29</v>
      </c>
      <c r="AW52" s="43" t="s">
        <v>29</v>
      </c>
      <c r="AX52" s="45" t="s">
        <v>29</v>
      </c>
      <c r="AY52" s="43" t="s">
        <v>29</v>
      </c>
      <c r="AZ52" s="43" t="s">
        <v>29</v>
      </c>
      <c r="BA52" s="46" t="s">
        <v>29</v>
      </c>
    </row>
    <row r="53" spans="3:53" ht="19.5" customHeight="1">
      <c r="C53" s="70" t="s">
        <v>177</v>
      </c>
      <c r="D53" s="129" t="s">
        <v>0</v>
      </c>
      <c r="E53" s="278" t="s">
        <v>178</v>
      </c>
      <c r="F53" s="279"/>
      <c r="G53" s="279"/>
      <c r="H53" s="279"/>
      <c r="I53" s="279"/>
      <c r="J53" s="279"/>
      <c r="K53" s="279"/>
      <c r="L53" s="279"/>
      <c r="M53" s="279"/>
      <c r="N53" s="279"/>
      <c r="O53" s="279"/>
      <c r="P53" s="128"/>
      <c r="R53" s="35" t="s">
        <v>170</v>
      </c>
      <c r="S53" s="36" t="s">
        <v>25</v>
      </c>
      <c r="T53" s="37" t="s">
        <v>25</v>
      </c>
      <c r="U53" s="206" t="b">
        <f t="shared" si="3"/>
        <v>0</v>
      </c>
      <c r="V53" s="38" t="b">
        <f t="shared" si="9"/>
        <v>0</v>
      </c>
      <c r="W53" s="203" t="b">
        <f t="shared" si="4"/>
        <v>1</v>
      </c>
      <c r="X53" s="39" t="s">
        <v>34</v>
      </c>
      <c r="Y53" s="40" t="s">
        <v>27</v>
      </c>
      <c r="Z53" s="126">
        <v>17</v>
      </c>
      <c r="AA53" s="42" t="s">
        <v>28</v>
      </c>
      <c r="AB53" s="43" t="s">
        <v>29</v>
      </c>
      <c r="AC53" s="43" t="s">
        <v>29</v>
      </c>
      <c r="AD53" s="44" t="s">
        <v>29</v>
      </c>
      <c r="AE53" s="43" t="s">
        <v>29</v>
      </c>
      <c r="AF53" s="45" t="s">
        <v>30</v>
      </c>
      <c r="AG53" s="43" t="s">
        <v>30</v>
      </c>
      <c r="AH53" s="43" t="s">
        <v>30</v>
      </c>
      <c r="AI53" s="46" t="s">
        <v>29</v>
      </c>
      <c r="AK53" s="35" t="s">
        <v>130</v>
      </c>
      <c r="AL53" s="47" t="s">
        <v>171</v>
      </c>
      <c r="AM53" s="37" t="s">
        <v>33</v>
      </c>
      <c r="AN53" s="209" t="b">
        <f t="shared" si="2"/>
        <v>1</v>
      </c>
      <c r="AO53" s="206" t="b">
        <f t="shared" si="7"/>
        <v>1</v>
      </c>
      <c r="AP53" s="39" t="b">
        <f t="shared" si="5"/>
        <v>1</v>
      </c>
      <c r="AQ53" s="39" t="s">
        <v>26</v>
      </c>
      <c r="AR53" s="40" t="s">
        <v>35</v>
      </c>
      <c r="AS53" s="126">
        <v>31</v>
      </c>
      <c r="AT53" s="43" t="s">
        <v>29</v>
      </c>
      <c r="AU53" s="43" t="s">
        <v>29</v>
      </c>
      <c r="AV53" s="44" t="s">
        <v>29</v>
      </c>
      <c r="AW53" s="43" t="s">
        <v>29</v>
      </c>
      <c r="AX53" s="45" t="s">
        <v>29</v>
      </c>
      <c r="AY53" s="43" t="s">
        <v>29</v>
      </c>
      <c r="AZ53" s="43" t="s">
        <v>29</v>
      </c>
      <c r="BA53" s="46" t="s">
        <v>29</v>
      </c>
    </row>
    <row r="54" spans="3:53" ht="19.5" customHeight="1">
      <c r="C54" s="130" t="s">
        <v>182</v>
      </c>
      <c r="D54" s="131" t="s">
        <v>183</v>
      </c>
      <c r="E54" s="280" t="s">
        <v>184</v>
      </c>
      <c r="F54" s="281"/>
      <c r="G54" s="281"/>
      <c r="H54" s="281"/>
      <c r="I54" s="281"/>
      <c r="J54" s="281"/>
      <c r="K54" s="281"/>
      <c r="L54" s="281"/>
      <c r="M54" s="281"/>
      <c r="N54" s="281"/>
      <c r="O54" s="281"/>
      <c r="P54" s="128"/>
      <c r="R54" s="35" t="s">
        <v>170</v>
      </c>
      <c r="S54" s="36" t="s">
        <v>60</v>
      </c>
      <c r="T54" s="37" t="s">
        <v>25</v>
      </c>
      <c r="U54" s="206" t="b">
        <f t="shared" si="3"/>
        <v>0</v>
      </c>
      <c r="V54" s="38" t="b">
        <f t="shared" si="9"/>
        <v>0</v>
      </c>
      <c r="W54" s="203" t="b">
        <f t="shared" si="4"/>
        <v>1</v>
      </c>
      <c r="X54" s="39" t="s">
        <v>34</v>
      </c>
      <c r="Y54" s="40" t="s">
        <v>27</v>
      </c>
      <c r="Z54" s="126">
        <v>12</v>
      </c>
      <c r="AA54" s="42" t="s">
        <v>28</v>
      </c>
      <c r="AB54" s="43" t="s">
        <v>29</v>
      </c>
      <c r="AC54" s="43" t="s">
        <v>29</v>
      </c>
      <c r="AD54" s="44" t="s">
        <v>29</v>
      </c>
      <c r="AE54" s="43" t="s">
        <v>29</v>
      </c>
      <c r="AF54" s="45" t="s">
        <v>30</v>
      </c>
      <c r="AG54" s="43" t="s">
        <v>30</v>
      </c>
      <c r="AH54" s="43" t="s">
        <v>30</v>
      </c>
      <c r="AI54" s="46" t="s">
        <v>29</v>
      </c>
      <c r="AK54" s="35" t="s">
        <v>130</v>
      </c>
      <c r="AL54" s="47" t="s">
        <v>172</v>
      </c>
      <c r="AM54" s="37" t="s">
        <v>33</v>
      </c>
      <c r="AN54" s="209" t="b">
        <f t="shared" si="2"/>
        <v>1</v>
      </c>
      <c r="AO54" s="206" t="b">
        <f t="shared" si="7"/>
        <v>1</v>
      </c>
      <c r="AP54" s="39" t="b">
        <f t="shared" si="5"/>
        <v>1</v>
      </c>
      <c r="AQ54" s="39" t="s">
        <v>26</v>
      </c>
      <c r="AR54" s="40" t="s">
        <v>35</v>
      </c>
      <c r="AS54" s="126">
        <v>5</v>
      </c>
      <c r="AT54" s="43" t="s">
        <v>29</v>
      </c>
      <c r="AU54" s="43" t="s">
        <v>29</v>
      </c>
      <c r="AV54" s="44" t="s">
        <v>29</v>
      </c>
      <c r="AW54" s="43" t="s">
        <v>29</v>
      </c>
      <c r="AX54" s="45" t="s">
        <v>29</v>
      </c>
      <c r="AY54" s="43" t="s">
        <v>29</v>
      </c>
      <c r="AZ54" s="43" t="s">
        <v>29</v>
      </c>
      <c r="BA54" s="46" t="s">
        <v>29</v>
      </c>
    </row>
    <row r="55" spans="3:53" ht="19.5" customHeight="1">
      <c r="C55" s="132" t="s">
        <v>182</v>
      </c>
      <c r="D55" s="133" t="s">
        <v>186</v>
      </c>
      <c r="E55" s="275" t="s">
        <v>187</v>
      </c>
      <c r="F55" s="276"/>
      <c r="G55" s="276"/>
      <c r="H55" s="276"/>
      <c r="I55" s="276"/>
      <c r="J55" s="276"/>
      <c r="K55" s="276"/>
      <c r="L55" s="276"/>
      <c r="M55" s="276"/>
      <c r="N55" s="276"/>
      <c r="O55" s="276"/>
      <c r="P55" s="128"/>
      <c r="R55" s="35" t="s">
        <v>173</v>
      </c>
      <c r="S55" s="36" t="s">
        <v>25</v>
      </c>
      <c r="T55" s="37" t="s">
        <v>25</v>
      </c>
      <c r="U55" s="206" t="b">
        <f t="shared" si="3"/>
        <v>0</v>
      </c>
      <c r="V55" s="38" t="b">
        <f t="shared" si="9"/>
        <v>0</v>
      </c>
      <c r="W55" s="203" t="b">
        <f t="shared" si="4"/>
        <v>1</v>
      </c>
      <c r="X55" s="39" t="s">
        <v>34</v>
      </c>
      <c r="Y55" s="40" t="s">
        <v>27</v>
      </c>
      <c r="Z55" s="41">
        <v>38</v>
      </c>
      <c r="AA55" s="42" t="s">
        <v>28</v>
      </c>
      <c r="AB55" s="43" t="s">
        <v>29</v>
      </c>
      <c r="AC55" s="43" t="s">
        <v>29</v>
      </c>
      <c r="AD55" s="44" t="s">
        <v>29</v>
      </c>
      <c r="AE55" s="43" t="s">
        <v>29</v>
      </c>
      <c r="AF55" s="45" t="s">
        <v>30</v>
      </c>
      <c r="AG55" s="43" t="s">
        <v>30</v>
      </c>
      <c r="AH55" s="43" t="s">
        <v>30</v>
      </c>
      <c r="AI55" s="46" t="s">
        <v>29</v>
      </c>
      <c r="AK55" s="35" t="s">
        <v>130</v>
      </c>
      <c r="AL55" s="47" t="s">
        <v>121</v>
      </c>
      <c r="AM55" s="37" t="s">
        <v>33</v>
      </c>
      <c r="AN55" s="209" t="b">
        <f t="shared" si="2"/>
        <v>1</v>
      </c>
      <c r="AO55" s="206" t="b">
        <f t="shared" si="7"/>
        <v>1</v>
      </c>
      <c r="AP55" s="39" t="b">
        <f t="shared" si="5"/>
        <v>1</v>
      </c>
      <c r="AQ55" s="39" t="s">
        <v>26</v>
      </c>
      <c r="AR55" s="40" t="s">
        <v>35</v>
      </c>
      <c r="AS55" s="126">
        <v>43</v>
      </c>
      <c r="AT55" s="43" t="s">
        <v>29</v>
      </c>
      <c r="AU55" s="43" t="s">
        <v>29</v>
      </c>
      <c r="AV55" s="44" t="s">
        <v>29</v>
      </c>
      <c r="AW55" s="43" t="s">
        <v>29</v>
      </c>
      <c r="AX55" s="45" t="s">
        <v>29</v>
      </c>
      <c r="AY55" s="43" t="s">
        <v>29</v>
      </c>
      <c r="AZ55" s="43" t="s">
        <v>29</v>
      </c>
      <c r="BA55" s="46" t="s">
        <v>29</v>
      </c>
    </row>
    <row r="56" spans="3:53" ht="19.5" customHeight="1">
      <c r="C56" s="132" t="s">
        <v>190</v>
      </c>
      <c r="D56" s="133" t="s">
        <v>191</v>
      </c>
      <c r="E56" s="275" t="s">
        <v>192</v>
      </c>
      <c r="F56" s="276"/>
      <c r="G56" s="276"/>
      <c r="H56" s="276"/>
      <c r="I56" s="276"/>
      <c r="J56" s="276"/>
      <c r="K56" s="276"/>
      <c r="L56" s="276"/>
      <c r="M56" s="276"/>
      <c r="N56" s="276"/>
      <c r="O56" s="276"/>
      <c r="P56" s="128"/>
      <c r="R56" s="35" t="s">
        <v>175</v>
      </c>
      <c r="S56" s="36" t="s">
        <v>25</v>
      </c>
      <c r="T56" s="37" t="s">
        <v>25</v>
      </c>
      <c r="U56" s="206" t="b">
        <f t="shared" si="3"/>
        <v>0</v>
      </c>
      <c r="V56" s="38" t="b">
        <f t="shared" si="9"/>
        <v>0</v>
      </c>
      <c r="W56" s="203" t="b">
        <f t="shared" si="4"/>
        <v>1</v>
      </c>
      <c r="X56" s="39" t="s">
        <v>26</v>
      </c>
      <c r="Y56" s="40" t="s">
        <v>27</v>
      </c>
      <c r="Z56" s="41">
        <v>64</v>
      </c>
      <c r="AA56" s="42" t="s">
        <v>28</v>
      </c>
      <c r="AB56" s="43" t="s">
        <v>29</v>
      </c>
      <c r="AC56" s="43" t="s">
        <v>29</v>
      </c>
      <c r="AD56" s="44" t="s">
        <v>29</v>
      </c>
      <c r="AE56" s="43" t="s">
        <v>29</v>
      </c>
      <c r="AF56" s="45" t="s">
        <v>30</v>
      </c>
      <c r="AG56" s="43" t="s">
        <v>30</v>
      </c>
      <c r="AH56" s="43" t="s">
        <v>30</v>
      </c>
      <c r="AI56" s="46" t="s">
        <v>29</v>
      </c>
      <c r="AK56" s="35" t="s">
        <v>130</v>
      </c>
      <c r="AL56" s="47" t="s">
        <v>176</v>
      </c>
      <c r="AM56" s="37" t="s">
        <v>33</v>
      </c>
      <c r="AN56" s="209" t="b">
        <f t="shared" si="2"/>
        <v>1</v>
      </c>
      <c r="AO56" s="206" t="b">
        <f t="shared" si="7"/>
        <v>1</v>
      </c>
      <c r="AP56" s="39" t="b">
        <f t="shared" si="5"/>
        <v>1</v>
      </c>
      <c r="AQ56" s="39" t="s">
        <v>26</v>
      </c>
      <c r="AR56" s="40" t="s">
        <v>35</v>
      </c>
      <c r="AS56" s="126">
        <v>17</v>
      </c>
      <c r="AT56" s="43" t="s">
        <v>29</v>
      </c>
      <c r="AU56" s="43" t="s">
        <v>29</v>
      </c>
      <c r="AV56" s="44" t="s">
        <v>29</v>
      </c>
      <c r="AW56" s="43" t="s">
        <v>29</v>
      </c>
      <c r="AX56" s="45" t="s">
        <v>29</v>
      </c>
      <c r="AY56" s="43" t="s">
        <v>29</v>
      </c>
      <c r="AZ56" s="43" t="s">
        <v>29</v>
      </c>
      <c r="BA56" s="46" t="s">
        <v>29</v>
      </c>
    </row>
    <row r="57" spans="3:53" ht="19.5" customHeight="1">
      <c r="C57" s="132" t="s">
        <v>193</v>
      </c>
      <c r="D57" s="133" t="s">
        <v>194</v>
      </c>
      <c r="E57" s="275" t="s">
        <v>195</v>
      </c>
      <c r="F57" s="276"/>
      <c r="G57" s="276"/>
      <c r="H57" s="276"/>
      <c r="I57" s="276"/>
      <c r="J57" s="276"/>
      <c r="K57" s="276"/>
      <c r="L57" s="276"/>
      <c r="M57" s="276"/>
      <c r="N57" s="276"/>
      <c r="O57" s="276"/>
      <c r="P57" s="128"/>
      <c r="R57" s="35" t="s">
        <v>179</v>
      </c>
      <c r="S57" s="36" t="s">
        <v>180</v>
      </c>
      <c r="T57" s="37" t="s">
        <v>180</v>
      </c>
      <c r="U57" s="206" t="b">
        <f t="shared" si="3"/>
        <v>0</v>
      </c>
      <c r="V57" s="38" t="b">
        <f t="shared" si="9"/>
        <v>0</v>
      </c>
      <c r="W57" s="203" t="b">
        <f t="shared" si="4"/>
        <v>1</v>
      </c>
      <c r="X57" s="39" t="s">
        <v>76</v>
      </c>
      <c r="Y57" s="40" t="s">
        <v>41</v>
      </c>
      <c r="Z57" s="41">
        <v>20</v>
      </c>
      <c r="AA57" s="42" t="s">
        <v>28</v>
      </c>
      <c r="AB57" s="43" t="s">
        <v>29</v>
      </c>
      <c r="AC57" s="43" t="s">
        <v>29</v>
      </c>
      <c r="AD57" s="44" t="s">
        <v>29</v>
      </c>
      <c r="AE57" s="43" t="s">
        <v>29</v>
      </c>
      <c r="AF57" s="45" t="s">
        <v>29</v>
      </c>
      <c r="AG57" s="43" t="s">
        <v>30</v>
      </c>
      <c r="AH57" s="43" t="s">
        <v>30</v>
      </c>
      <c r="AI57" s="46" t="s">
        <v>29</v>
      </c>
      <c r="AK57" s="35" t="s">
        <v>130</v>
      </c>
      <c r="AL57" s="47" t="s">
        <v>181</v>
      </c>
      <c r="AM57" s="37" t="s">
        <v>33</v>
      </c>
      <c r="AN57" s="209" t="b">
        <f t="shared" si="2"/>
        <v>1</v>
      </c>
      <c r="AO57" s="206" t="b">
        <f t="shared" si="7"/>
        <v>1</v>
      </c>
      <c r="AP57" s="39" t="b">
        <f t="shared" si="5"/>
        <v>1</v>
      </c>
      <c r="AQ57" s="39" t="s">
        <v>26</v>
      </c>
      <c r="AR57" s="40" t="s">
        <v>35</v>
      </c>
      <c r="AS57" s="41">
        <v>18</v>
      </c>
      <c r="AT57" s="43" t="s">
        <v>29</v>
      </c>
      <c r="AU57" s="43" t="s">
        <v>29</v>
      </c>
      <c r="AV57" s="44" t="s">
        <v>29</v>
      </c>
      <c r="AW57" s="43" t="s">
        <v>29</v>
      </c>
      <c r="AX57" s="45" t="s">
        <v>29</v>
      </c>
      <c r="AY57" s="43" t="s">
        <v>29</v>
      </c>
      <c r="AZ57" s="43" t="s">
        <v>29</v>
      </c>
      <c r="BA57" s="46" t="s">
        <v>29</v>
      </c>
    </row>
    <row r="58" spans="3:53" ht="19.5" customHeight="1">
      <c r="C58" s="134" t="s">
        <v>197</v>
      </c>
      <c r="D58" s="135" t="s">
        <v>198</v>
      </c>
      <c r="E58" s="275" t="s">
        <v>199</v>
      </c>
      <c r="F58" s="276"/>
      <c r="G58" s="276"/>
      <c r="H58" s="276"/>
      <c r="I58" s="276"/>
      <c r="J58" s="276"/>
      <c r="K58" s="276"/>
      <c r="L58" s="276"/>
      <c r="M58" s="276"/>
      <c r="N58" s="276"/>
      <c r="O58" s="276"/>
      <c r="P58" s="128"/>
      <c r="R58" s="35" t="s">
        <v>43</v>
      </c>
      <c r="S58" s="36" t="s">
        <v>180</v>
      </c>
      <c r="T58" s="37" t="s">
        <v>180</v>
      </c>
      <c r="U58" s="206" t="b">
        <f t="shared" si="3"/>
        <v>0</v>
      </c>
      <c r="V58" s="38" t="b">
        <f t="shared" si="9"/>
        <v>0</v>
      </c>
      <c r="W58" s="203" t="b">
        <f t="shared" si="4"/>
        <v>1</v>
      </c>
      <c r="X58" s="39" t="s">
        <v>26</v>
      </c>
      <c r="Y58" s="40" t="s">
        <v>27</v>
      </c>
      <c r="Z58" s="41">
        <v>23</v>
      </c>
      <c r="AA58" s="42" t="s">
        <v>28</v>
      </c>
      <c r="AB58" s="43" t="s">
        <v>29</v>
      </c>
      <c r="AC58" s="43" t="s">
        <v>29</v>
      </c>
      <c r="AD58" s="44" t="s">
        <v>29</v>
      </c>
      <c r="AE58" s="43" t="s">
        <v>29</v>
      </c>
      <c r="AF58" s="45" t="s">
        <v>30</v>
      </c>
      <c r="AG58" s="43" t="s">
        <v>30</v>
      </c>
      <c r="AH58" s="43" t="s">
        <v>30</v>
      </c>
      <c r="AI58" s="46" t="s">
        <v>29</v>
      </c>
      <c r="AK58" s="35" t="s">
        <v>130</v>
      </c>
      <c r="AL58" s="47" t="s">
        <v>185</v>
      </c>
      <c r="AM58" s="37" t="s">
        <v>33</v>
      </c>
      <c r="AN58" s="209" t="b">
        <f t="shared" si="2"/>
        <v>1</v>
      </c>
      <c r="AO58" s="206" t="b">
        <f t="shared" si="7"/>
        <v>1</v>
      </c>
      <c r="AP58" s="39" t="b">
        <f t="shared" si="5"/>
        <v>1</v>
      </c>
      <c r="AQ58" s="39" t="s">
        <v>26</v>
      </c>
      <c r="AR58" s="40" t="s">
        <v>35</v>
      </c>
      <c r="AS58" s="41">
        <v>41</v>
      </c>
      <c r="AT58" s="43" t="s">
        <v>29</v>
      </c>
      <c r="AU58" s="43" t="s">
        <v>29</v>
      </c>
      <c r="AV58" s="44" t="s">
        <v>29</v>
      </c>
      <c r="AW58" s="43" t="s">
        <v>29</v>
      </c>
      <c r="AX58" s="45" t="s">
        <v>29</v>
      </c>
      <c r="AY58" s="43" t="s">
        <v>29</v>
      </c>
      <c r="AZ58" s="43" t="s">
        <v>29</v>
      </c>
      <c r="BA58" s="46" t="s">
        <v>29</v>
      </c>
    </row>
    <row r="59" spans="3:53" ht="19.5" customHeight="1">
      <c r="C59" s="134" t="s">
        <v>200</v>
      </c>
      <c r="D59" s="135" t="s">
        <v>201</v>
      </c>
      <c r="E59" s="275" t="s">
        <v>202</v>
      </c>
      <c r="F59" s="276"/>
      <c r="G59" s="276"/>
      <c r="H59" s="276"/>
      <c r="I59" s="276"/>
      <c r="J59" s="276"/>
      <c r="K59" s="276"/>
      <c r="L59" s="276"/>
      <c r="M59" s="276"/>
      <c r="N59" s="276"/>
      <c r="O59" s="276"/>
      <c r="R59" s="35" t="s">
        <v>68</v>
      </c>
      <c r="S59" s="36" t="s">
        <v>180</v>
      </c>
      <c r="T59" s="37" t="s">
        <v>180</v>
      </c>
      <c r="U59" s="206" t="b">
        <f t="shared" si="3"/>
        <v>0</v>
      </c>
      <c r="V59" s="38" t="b">
        <f t="shared" si="9"/>
        <v>0</v>
      </c>
      <c r="W59" s="203" t="b">
        <f t="shared" si="4"/>
        <v>1</v>
      </c>
      <c r="X59" s="39" t="s">
        <v>34</v>
      </c>
      <c r="Y59" s="40" t="s">
        <v>27</v>
      </c>
      <c r="Z59" s="41">
        <v>29</v>
      </c>
      <c r="AA59" s="42" t="s">
        <v>28</v>
      </c>
      <c r="AB59" s="43" t="s">
        <v>29</v>
      </c>
      <c r="AC59" s="43" t="s">
        <v>29</v>
      </c>
      <c r="AD59" s="44" t="s">
        <v>29</v>
      </c>
      <c r="AE59" s="43" t="s">
        <v>29</v>
      </c>
      <c r="AF59" s="45" t="s">
        <v>30</v>
      </c>
      <c r="AG59" s="43" t="s">
        <v>30</v>
      </c>
      <c r="AH59" s="43" t="s">
        <v>30</v>
      </c>
      <c r="AI59" s="46" t="s">
        <v>29</v>
      </c>
      <c r="AK59" s="35" t="s">
        <v>188</v>
      </c>
      <c r="AL59" s="47" t="s">
        <v>189</v>
      </c>
      <c r="AM59" s="37" t="s">
        <v>33</v>
      </c>
      <c r="AN59" s="209" t="b">
        <f t="shared" si="2"/>
        <v>1</v>
      </c>
      <c r="AO59" s="206" t="b">
        <f t="shared" si="7"/>
        <v>1</v>
      </c>
      <c r="AP59" s="39" t="b">
        <f t="shared" si="5"/>
        <v>1</v>
      </c>
      <c r="AQ59" s="39" t="s">
        <v>26</v>
      </c>
      <c r="AR59" s="40" t="s">
        <v>35</v>
      </c>
      <c r="AS59" s="41">
        <v>20</v>
      </c>
      <c r="AT59" s="43" t="s">
        <v>29</v>
      </c>
      <c r="AU59" s="43" t="s">
        <v>29</v>
      </c>
      <c r="AV59" s="44" t="s">
        <v>29</v>
      </c>
      <c r="AW59" s="43" t="s">
        <v>29</v>
      </c>
      <c r="AX59" s="45" t="s">
        <v>29</v>
      </c>
      <c r="AY59" s="43" t="s">
        <v>29</v>
      </c>
      <c r="AZ59" s="43" t="s">
        <v>29</v>
      </c>
      <c r="BA59" s="46" t="s">
        <v>29</v>
      </c>
    </row>
    <row r="60" spans="3:53" ht="19.5" customHeight="1">
      <c r="C60" s="134" t="s">
        <v>203</v>
      </c>
      <c r="D60" s="135" t="s">
        <v>204</v>
      </c>
      <c r="E60" s="275" t="s">
        <v>205</v>
      </c>
      <c r="F60" s="276"/>
      <c r="G60" s="276"/>
      <c r="H60" s="276"/>
      <c r="I60" s="276"/>
      <c r="J60" s="276"/>
      <c r="K60" s="276"/>
      <c r="L60" s="276"/>
      <c r="M60" s="276"/>
      <c r="N60" s="276"/>
      <c r="O60" s="276"/>
      <c r="R60" s="35" t="s">
        <v>101</v>
      </c>
      <c r="S60" s="36" t="s">
        <v>180</v>
      </c>
      <c r="T60" s="37" t="s">
        <v>180</v>
      </c>
      <c r="U60" s="206" t="b">
        <f t="shared" si="3"/>
        <v>0</v>
      </c>
      <c r="V60" s="38" t="b">
        <f t="shared" si="9"/>
        <v>0</v>
      </c>
      <c r="W60" s="203" t="b">
        <f t="shared" si="4"/>
        <v>1</v>
      </c>
      <c r="X60" s="39" t="s">
        <v>34</v>
      </c>
      <c r="Y60" s="40" t="s">
        <v>27</v>
      </c>
      <c r="Z60" s="41">
        <v>50</v>
      </c>
      <c r="AA60" s="42" t="s">
        <v>102</v>
      </c>
      <c r="AB60" s="43" t="s">
        <v>29</v>
      </c>
      <c r="AC60" s="43" t="s">
        <v>29</v>
      </c>
      <c r="AD60" s="44" t="s">
        <v>29</v>
      </c>
      <c r="AE60" s="43" t="s">
        <v>29</v>
      </c>
      <c r="AF60" s="45" t="s">
        <v>30</v>
      </c>
      <c r="AG60" s="43" t="s">
        <v>30</v>
      </c>
      <c r="AH60" s="43" t="s">
        <v>30</v>
      </c>
      <c r="AI60" s="46" t="s">
        <v>29</v>
      </c>
      <c r="AK60" s="35" t="s">
        <v>188</v>
      </c>
      <c r="AL60" s="47" t="s">
        <v>135</v>
      </c>
      <c r="AM60" s="37" t="s">
        <v>33</v>
      </c>
      <c r="AN60" s="209" t="b">
        <f t="shared" si="2"/>
        <v>1</v>
      </c>
      <c r="AO60" s="206" t="b">
        <f t="shared" si="7"/>
        <v>1</v>
      </c>
      <c r="AP60" s="39" t="b">
        <f t="shared" si="5"/>
        <v>1</v>
      </c>
      <c r="AQ60" s="39" t="s">
        <v>26</v>
      </c>
      <c r="AR60" s="40" t="s">
        <v>35</v>
      </c>
      <c r="AS60" s="41">
        <v>13</v>
      </c>
      <c r="AT60" s="43" t="s">
        <v>29</v>
      </c>
      <c r="AU60" s="43" t="s">
        <v>29</v>
      </c>
      <c r="AV60" s="44" t="s">
        <v>29</v>
      </c>
      <c r="AW60" s="43" t="s">
        <v>29</v>
      </c>
      <c r="AX60" s="45" t="s">
        <v>29</v>
      </c>
      <c r="AY60" s="43" t="s">
        <v>29</v>
      </c>
      <c r="AZ60" s="43" t="s">
        <v>29</v>
      </c>
      <c r="BA60" s="46" t="s">
        <v>29</v>
      </c>
    </row>
    <row r="61" spans="3:53" ht="19.5" customHeight="1">
      <c r="C61" s="134" t="s">
        <v>207</v>
      </c>
      <c r="D61" s="135" t="s">
        <v>208</v>
      </c>
      <c r="E61" s="275" t="s">
        <v>209</v>
      </c>
      <c r="F61" s="276"/>
      <c r="G61" s="276"/>
      <c r="H61" s="276"/>
      <c r="I61" s="276"/>
      <c r="J61" s="276"/>
      <c r="K61" s="276"/>
      <c r="L61" s="276"/>
      <c r="M61" s="276"/>
      <c r="N61" s="276"/>
      <c r="O61" s="276"/>
      <c r="P61" s="6"/>
      <c r="R61" s="35" t="s">
        <v>120</v>
      </c>
      <c r="S61" s="36" t="s">
        <v>196</v>
      </c>
      <c r="T61" s="37" t="s">
        <v>180</v>
      </c>
      <c r="U61" s="206" t="b">
        <f t="shared" si="3"/>
        <v>0</v>
      </c>
      <c r="V61" s="38" t="b">
        <f t="shared" si="9"/>
        <v>0</v>
      </c>
      <c r="W61" s="203" t="b">
        <f t="shared" si="4"/>
        <v>1</v>
      </c>
      <c r="X61" s="39" t="s">
        <v>26</v>
      </c>
      <c r="Y61" s="40" t="s">
        <v>27</v>
      </c>
      <c r="Z61" s="41">
        <v>16</v>
      </c>
      <c r="AA61" s="42" t="s">
        <v>28</v>
      </c>
      <c r="AB61" s="43" t="s">
        <v>29</v>
      </c>
      <c r="AC61" s="43" t="s">
        <v>29</v>
      </c>
      <c r="AD61" s="44" t="s">
        <v>29</v>
      </c>
      <c r="AE61" s="43" t="s">
        <v>29</v>
      </c>
      <c r="AF61" s="45" t="s">
        <v>30</v>
      </c>
      <c r="AG61" s="43" t="s">
        <v>30</v>
      </c>
      <c r="AH61" s="43" t="s">
        <v>30</v>
      </c>
      <c r="AI61" s="46" t="s">
        <v>29</v>
      </c>
      <c r="AK61" s="35" t="s">
        <v>188</v>
      </c>
      <c r="AL61" s="47" t="s">
        <v>137</v>
      </c>
      <c r="AM61" s="37" t="s">
        <v>33</v>
      </c>
      <c r="AN61" s="209" t="b">
        <f t="shared" si="2"/>
        <v>1</v>
      </c>
      <c r="AO61" s="206" t="b">
        <f t="shared" si="7"/>
        <v>1</v>
      </c>
      <c r="AP61" s="39" t="b">
        <f t="shared" si="5"/>
        <v>1</v>
      </c>
      <c r="AQ61" s="39" t="s">
        <v>26</v>
      </c>
      <c r="AR61" s="40" t="s">
        <v>35</v>
      </c>
      <c r="AS61" s="41">
        <v>97</v>
      </c>
      <c r="AT61" s="43" t="s">
        <v>29</v>
      </c>
      <c r="AU61" s="43" t="s">
        <v>29</v>
      </c>
      <c r="AV61" s="44" t="s">
        <v>29</v>
      </c>
      <c r="AW61" s="43" t="s">
        <v>29</v>
      </c>
      <c r="AX61" s="45" t="s">
        <v>29</v>
      </c>
      <c r="AY61" s="43" t="s">
        <v>29</v>
      </c>
      <c r="AZ61" s="43" t="s">
        <v>29</v>
      </c>
      <c r="BA61" s="46" t="s">
        <v>29</v>
      </c>
    </row>
    <row r="62" spans="3:53" ht="19.5" customHeight="1">
      <c r="C62" s="134" t="s">
        <v>211</v>
      </c>
      <c r="D62" s="135" t="s">
        <v>212</v>
      </c>
      <c r="E62" s="275" t="s">
        <v>213</v>
      </c>
      <c r="F62" s="276"/>
      <c r="G62" s="276"/>
      <c r="H62" s="276"/>
      <c r="I62" s="276"/>
      <c r="J62" s="276"/>
      <c r="K62" s="276"/>
      <c r="L62" s="276"/>
      <c r="M62" s="276"/>
      <c r="N62" s="276"/>
      <c r="O62" s="276"/>
      <c r="P62" s="136"/>
      <c r="R62" s="35" t="s">
        <v>123</v>
      </c>
      <c r="S62" s="36" t="s">
        <v>196</v>
      </c>
      <c r="T62" s="37" t="s">
        <v>180</v>
      </c>
      <c r="U62" s="206" t="b">
        <f t="shared" si="3"/>
        <v>0</v>
      </c>
      <c r="V62" s="38" t="b">
        <f>IF(NOT(AND(LEFT($G$19,1)=LEFT($G$20,1),LEFT($I$19,1)=LEFT($I$20,1),LEFT($I$20,1)="과")),IF(COUNTIF($J$25:$M$25,"과탐 Ⅱ")&gt;=1,IF(COUNTIF($J$15:$K$19,$Y62)=0,IF(COUNTIF($L$15:$M$19,$Y62)=0,IF(VLOOKUP($Y62,$N$15:$O$19,2,FALSE)="가 능",TRUE,FALSE),IF(VLOOKUP($Y62,$L$15:$M$19,2,FALSE)="가 능",TRUE,FALSE)),IF(VLOOKUP($Y62,$J$15:$K$19,2,FALSE)="가 능",TRUE,FALSE)),FALSE),FALSE)</f>
        <v>0</v>
      </c>
      <c r="W62" s="203" t="b">
        <f t="shared" si="4"/>
        <v>1</v>
      </c>
      <c r="X62" s="39" t="s">
        <v>34</v>
      </c>
      <c r="Y62" s="40" t="s">
        <v>27</v>
      </c>
      <c r="Z62" s="41">
        <v>13</v>
      </c>
      <c r="AA62" s="42" t="s">
        <v>28</v>
      </c>
      <c r="AB62" s="43" t="s">
        <v>29</v>
      </c>
      <c r="AC62" s="43" t="s">
        <v>29</v>
      </c>
      <c r="AD62" s="44" t="s">
        <v>29</v>
      </c>
      <c r="AE62" s="43" t="s">
        <v>29</v>
      </c>
      <c r="AF62" s="45" t="s">
        <v>30</v>
      </c>
      <c r="AG62" s="43" t="s">
        <v>30</v>
      </c>
      <c r="AH62" s="43" t="s">
        <v>30</v>
      </c>
      <c r="AI62" s="46" t="s">
        <v>29</v>
      </c>
      <c r="AK62" s="35" t="s">
        <v>188</v>
      </c>
      <c r="AL62" s="47" t="s">
        <v>39</v>
      </c>
      <c r="AM62" s="37" t="s">
        <v>33</v>
      </c>
      <c r="AN62" s="209" t="b">
        <f t="shared" si="2"/>
        <v>1</v>
      </c>
      <c r="AO62" s="206" t="b">
        <f t="shared" ref="AO62:AO90" si="10">IF(NOT(AND(LEFT($G$19,1)=LEFT($G$20,1),LEFT($I$19,1)=LEFT($I$20,1),LEFT($I$20,1)="과")),IF(COUNTIF($J$15:$K$19,$AR62)=0,IF(COUNTIF($L$15:$M$19,$AR62)=0,IF(VLOOKUP($AR62,$N$15:$O$19,2,FALSE)="가 능",TRUE,FALSE),IF(VLOOKUP($AR62,$L$15:$M$19,2,FALSE)="가 능",TRUE,FALSE)),IF(VLOOKUP($AR62,$J$15:$K$19,2,FALSE)="가 능",TRUE,FALSE)),FALSE)</f>
        <v>1</v>
      </c>
      <c r="AP62" s="39" t="b">
        <f t="shared" si="5"/>
        <v>1</v>
      </c>
      <c r="AQ62" s="39" t="s">
        <v>26</v>
      </c>
      <c r="AR62" s="40" t="s">
        <v>35</v>
      </c>
      <c r="AS62" s="41">
        <v>49</v>
      </c>
      <c r="AT62" s="43" t="s">
        <v>29</v>
      </c>
      <c r="AU62" s="43" t="s">
        <v>29</v>
      </c>
      <c r="AV62" s="44" t="s">
        <v>29</v>
      </c>
      <c r="AW62" s="43" t="s">
        <v>29</v>
      </c>
      <c r="AX62" s="45" t="s">
        <v>29</v>
      </c>
      <c r="AY62" s="43" t="s">
        <v>29</v>
      </c>
      <c r="AZ62" s="43" t="s">
        <v>29</v>
      </c>
      <c r="BA62" s="46" t="s">
        <v>29</v>
      </c>
    </row>
    <row r="63" spans="3:53" ht="19.5" customHeight="1">
      <c r="C63" s="138" t="s">
        <v>931</v>
      </c>
      <c r="D63" s="139" t="s">
        <v>5</v>
      </c>
      <c r="E63" s="273" t="s">
        <v>214</v>
      </c>
      <c r="F63" s="274"/>
      <c r="G63" s="274"/>
      <c r="H63" s="274"/>
      <c r="I63" s="274"/>
      <c r="J63" s="274"/>
      <c r="K63" s="274"/>
      <c r="L63" s="274"/>
      <c r="M63" s="274"/>
      <c r="N63" s="274"/>
      <c r="O63" s="274"/>
      <c r="P63" s="137"/>
      <c r="R63" s="35" t="s">
        <v>136</v>
      </c>
      <c r="S63" s="36" t="s">
        <v>180</v>
      </c>
      <c r="T63" s="37" t="s">
        <v>180</v>
      </c>
      <c r="U63" s="206" t="b">
        <f t="shared" si="3"/>
        <v>0</v>
      </c>
      <c r="V63" s="38" t="b">
        <f>IF(NOT(AND(LEFT($G$19,1)=LEFT($G$20,1),LEFT($I$19,1)=LEFT($I$20,1),LEFT($I$20,1)="과")),IF(COUNTIF($J$15:$K$19,$Y63)=0,IF(COUNTIF($L$15:$M$19,$Y63)=0,IF(VLOOKUP($Y63,$N$15:$O$19,2,FALSE)="가 능",TRUE,FALSE),IF(VLOOKUP($Y63,$L$15:$M$19,2,FALSE)="가 능",TRUE,FALSE)),IF(VLOOKUP($Y63,$J$15:$K$19,2,FALSE)="가 능",TRUE,FALSE)),FALSE)</f>
        <v>0</v>
      </c>
      <c r="W63" s="203" t="b">
        <f t="shared" si="4"/>
        <v>1</v>
      </c>
      <c r="X63" s="39" t="s">
        <v>26</v>
      </c>
      <c r="Y63" s="40" t="s">
        <v>27</v>
      </c>
      <c r="Z63" s="41">
        <v>24</v>
      </c>
      <c r="AA63" s="42" t="s">
        <v>28</v>
      </c>
      <c r="AB63" s="43" t="s">
        <v>29</v>
      </c>
      <c r="AC63" s="43" t="s">
        <v>29</v>
      </c>
      <c r="AD63" s="44" t="s">
        <v>29</v>
      </c>
      <c r="AE63" s="43" t="s">
        <v>29</v>
      </c>
      <c r="AF63" s="45" t="s">
        <v>30</v>
      </c>
      <c r="AG63" s="43" t="s">
        <v>30</v>
      </c>
      <c r="AH63" s="43" t="s">
        <v>30</v>
      </c>
      <c r="AI63" s="46" t="s">
        <v>29</v>
      </c>
      <c r="AK63" s="35" t="s">
        <v>188</v>
      </c>
      <c r="AL63" s="47" t="s">
        <v>140</v>
      </c>
      <c r="AM63" s="37" t="s">
        <v>33</v>
      </c>
      <c r="AN63" s="209" t="b">
        <f t="shared" si="2"/>
        <v>1</v>
      </c>
      <c r="AO63" s="206" t="b">
        <f t="shared" si="10"/>
        <v>1</v>
      </c>
      <c r="AP63" s="39" t="b">
        <f t="shared" si="5"/>
        <v>1</v>
      </c>
      <c r="AQ63" s="39" t="s">
        <v>26</v>
      </c>
      <c r="AR63" s="40" t="s">
        <v>35</v>
      </c>
      <c r="AS63" s="41">
        <v>19</v>
      </c>
      <c r="AT63" s="43" t="s">
        <v>29</v>
      </c>
      <c r="AU63" s="43" t="s">
        <v>29</v>
      </c>
      <c r="AV63" s="44" t="s">
        <v>29</v>
      </c>
      <c r="AW63" s="43" t="s">
        <v>29</v>
      </c>
      <c r="AX63" s="45" t="s">
        <v>29</v>
      </c>
      <c r="AY63" s="43" t="s">
        <v>29</v>
      </c>
      <c r="AZ63" s="43" t="s">
        <v>29</v>
      </c>
      <c r="BA63" s="46" t="s">
        <v>29</v>
      </c>
    </row>
    <row r="64" spans="3:53" ht="19.5" customHeight="1">
      <c r="P64" s="137"/>
      <c r="R64" s="35" t="s">
        <v>141</v>
      </c>
      <c r="S64" s="36" t="s">
        <v>206</v>
      </c>
      <c r="T64" s="37" t="s">
        <v>180</v>
      </c>
      <c r="U64" s="206" t="b">
        <f t="shared" si="3"/>
        <v>0</v>
      </c>
      <c r="V64" s="38" t="b">
        <f t="shared" ref="V64:V73" si="11">IF(COUNTIF($J$15:$K$19,$Y64)=0,IF(COUNTIF($L$15:$M$19,$Y64)=0,IF(VLOOKUP($Y64,$N$15:$O$19,2,FALSE)="가 능",TRUE,FALSE),IF(VLOOKUP($Y64,$L$15:$M$19,2,FALSE)="가 능",TRUE,FALSE)),IF(VLOOKUP($Y64,$J$15:$K$19,2,FALSE)="가 능",TRUE,FALSE))</f>
        <v>0</v>
      </c>
      <c r="W64" s="203" t="b">
        <f t="shared" si="4"/>
        <v>1</v>
      </c>
      <c r="X64" s="39" t="s">
        <v>34</v>
      </c>
      <c r="Y64" s="40" t="s">
        <v>27</v>
      </c>
      <c r="Z64" s="41">
        <v>34</v>
      </c>
      <c r="AA64" s="42" t="s">
        <v>28</v>
      </c>
      <c r="AB64" s="43" t="s">
        <v>29</v>
      </c>
      <c r="AC64" s="43" t="s">
        <v>29</v>
      </c>
      <c r="AD64" s="44" t="s">
        <v>29</v>
      </c>
      <c r="AE64" s="43" t="s">
        <v>29</v>
      </c>
      <c r="AF64" s="45" t="s">
        <v>30</v>
      </c>
      <c r="AG64" s="43" t="s">
        <v>30</v>
      </c>
      <c r="AH64" s="43" t="s">
        <v>30</v>
      </c>
      <c r="AI64" s="46" t="s">
        <v>29</v>
      </c>
      <c r="AK64" s="35" t="s">
        <v>188</v>
      </c>
      <c r="AL64" s="47" t="s">
        <v>42</v>
      </c>
      <c r="AM64" s="37" t="s">
        <v>33</v>
      </c>
      <c r="AN64" s="209" t="b">
        <f t="shared" si="2"/>
        <v>1</v>
      </c>
      <c r="AO64" s="206" t="b">
        <f t="shared" si="10"/>
        <v>1</v>
      </c>
      <c r="AP64" s="39" t="b">
        <f t="shared" si="5"/>
        <v>1</v>
      </c>
      <c r="AQ64" s="39" t="s">
        <v>26</v>
      </c>
      <c r="AR64" s="40" t="s">
        <v>35</v>
      </c>
      <c r="AS64" s="41">
        <v>15</v>
      </c>
      <c r="AT64" s="43" t="s">
        <v>29</v>
      </c>
      <c r="AU64" s="43" t="s">
        <v>29</v>
      </c>
      <c r="AV64" s="44" t="s">
        <v>29</v>
      </c>
      <c r="AW64" s="43" t="s">
        <v>29</v>
      </c>
      <c r="AX64" s="45" t="s">
        <v>29</v>
      </c>
      <c r="AY64" s="43" t="s">
        <v>29</v>
      </c>
      <c r="AZ64" s="43" t="s">
        <v>29</v>
      </c>
      <c r="BA64" s="46" t="s">
        <v>29</v>
      </c>
    </row>
    <row r="65" spans="3:53" ht="19.5" customHeight="1">
      <c r="P65" s="137"/>
      <c r="R65" s="35" t="s">
        <v>141</v>
      </c>
      <c r="S65" s="36" t="s">
        <v>210</v>
      </c>
      <c r="T65" s="37" t="s">
        <v>180</v>
      </c>
      <c r="U65" s="206" t="b">
        <f t="shared" si="3"/>
        <v>1</v>
      </c>
      <c r="V65" s="38" t="b">
        <f t="shared" si="11"/>
        <v>1</v>
      </c>
      <c r="W65" s="203" t="b">
        <f t="shared" si="4"/>
        <v>1</v>
      </c>
      <c r="X65" s="39" t="s">
        <v>34</v>
      </c>
      <c r="Y65" s="40" t="s">
        <v>35</v>
      </c>
      <c r="Z65" s="41">
        <v>4</v>
      </c>
      <c r="AA65" s="42" t="s">
        <v>28</v>
      </c>
      <c r="AB65" s="43" t="s">
        <v>29</v>
      </c>
      <c r="AC65" s="43" t="s">
        <v>29</v>
      </c>
      <c r="AD65" s="44" t="s">
        <v>29</v>
      </c>
      <c r="AE65" s="43" t="s">
        <v>29</v>
      </c>
      <c r="AF65" s="45" t="s">
        <v>29</v>
      </c>
      <c r="AG65" s="43" t="s">
        <v>29</v>
      </c>
      <c r="AH65" s="43" t="s">
        <v>29</v>
      </c>
      <c r="AI65" s="46" t="s">
        <v>29</v>
      </c>
      <c r="AK65" s="35" t="s">
        <v>188</v>
      </c>
      <c r="AL65" s="47" t="s">
        <v>142</v>
      </c>
      <c r="AM65" s="37" t="s">
        <v>33</v>
      </c>
      <c r="AN65" s="209" t="b">
        <f t="shared" si="2"/>
        <v>1</v>
      </c>
      <c r="AO65" s="206" t="b">
        <f t="shared" si="10"/>
        <v>1</v>
      </c>
      <c r="AP65" s="39" t="b">
        <f t="shared" si="5"/>
        <v>1</v>
      </c>
      <c r="AQ65" s="39" t="s">
        <v>26</v>
      </c>
      <c r="AR65" s="40" t="s">
        <v>35</v>
      </c>
      <c r="AS65" s="41">
        <v>21</v>
      </c>
      <c r="AT65" s="43" t="s">
        <v>29</v>
      </c>
      <c r="AU65" s="43" t="s">
        <v>29</v>
      </c>
      <c r="AV65" s="44" t="s">
        <v>29</v>
      </c>
      <c r="AW65" s="43" t="s">
        <v>29</v>
      </c>
      <c r="AX65" s="45" t="s">
        <v>29</v>
      </c>
      <c r="AY65" s="43" t="s">
        <v>29</v>
      </c>
      <c r="AZ65" s="43" t="s">
        <v>29</v>
      </c>
      <c r="BA65" s="46" t="s">
        <v>29</v>
      </c>
    </row>
    <row r="66" spans="3:53" ht="19.5" customHeight="1">
      <c r="P66" s="137"/>
      <c r="R66" s="35" t="s">
        <v>154</v>
      </c>
      <c r="S66" s="36" t="s">
        <v>180</v>
      </c>
      <c r="T66" s="37" t="s">
        <v>180</v>
      </c>
      <c r="U66" s="206" t="b">
        <f t="shared" si="3"/>
        <v>0</v>
      </c>
      <c r="V66" s="38" t="b">
        <f t="shared" si="11"/>
        <v>0</v>
      </c>
      <c r="W66" s="203" t="b">
        <f t="shared" si="4"/>
        <v>1</v>
      </c>
      <c r="X66" s="39" t="s">
        <v>26</v>
      </c>
      <c r="Y66" s="40" t="s">
        <v>27</v>
      </c>
      <c r="Z66" s="126">
        <v>5</v>
      </c>
      <c r="AA66" s="42" t="s">
        <v>28</v>
      </c>
      <c r="AB66" s="43" t="s">
        <v>29</v>
      </c>
      <c r="AC66" s="43" t="s">
        <v>29</v>
      </c>
      <c r="AD66" s="44" t="s">
        <v>29</v>
      </c>
      <c r="AE66" s="43" t="s">
        <v>29</v>
      </c>
      <c r="AF66" s="45" t="s">
        <v>30</v>
      </c>
      <c r="AG66" s="43" t="s">
        <v>30</v>
      </c>
      <c r="AH66" s="43" t="s">
        <v>30</v>
      </c>
      <c r="AI66" s="46" t="s">
        <v>29</v>
      </c>
      <c r="AK66" s="35" t="s">
        <v>188</v>
      </c>
      <c r="AL66" s="47" t="s">
        <v>144</v>
      </c>
      <c r="AM66" s="37" t="s">
        <v>33</v>
      </c>
      <c r="AN66" s="209" t="b">
        <f t="shared" si="2"/>
        <v>1</v>
      </c>
      <c r="AO66" s="206" t="b">
        <f t="shared" si="10"/>
        <v>1</v>
      </c>
      <c r="AP66" s="39" t="b">
        <f t="shared" si="5"/>
        <v>1</v>
      </c>
      <c r="AQ66" s="39" t="s">
        <v>26</v>
      </c>
      <c r="AR66" s="40" t="s">
        <v>35</v>
      </c>
      <c r="AS66" s="41">
        <v>13</v>
      </c>
      <c r="AT66" s="43" t="s">
        <v>29</v>
      </c>
      <c r="AU66" s="43" t="s">
        <v>29</v>
      </c>
      <c r="AV66" s="44" t="s">
        <v>29</v>
      </c>
      <c r="AW66" s="43" t="s">
        <v>29</v>
      </c>
      <c r="AX66" s="45" t="s">
        <v>29</v>
      </c>
      <c r="AY66" s="43" t="s">
        <v>29</v>
      </c>
      <c r="AZ66" s="43" t="s">
        <v>29</v>
      </c>
      <c r="BA66" s="46" t="s">
        <v>29</v>
      </c>
    </row>
    <row r="67" spans="3:53" ht="19.5" customHeight="1">
      <c r="P67" s="140"/>
      <c r="R67" s="35" t="s">
        <v>154</v>
      </c>
      <c r="S67" s="36" t="s">
        <v>215</v>
      </c>
      <c r="T67" s="37" t="s">
        <v>180</v>
      </c>
      <c r="U67" s="206" t="b">
        <f t="shared" si="3"/>
        <v>0</v>
      </c>
      <c r="V67" s="38" t="b">
        <f t="shared" si="11"/>
        <v>0</v>
      </c>
      <c r="W67" s="203" t="b">
        <f t="shared" si="4"/>
        <v>1</v>
      </c>
      <c r="X67" s="39" t="s">
        <v>26</v>
      </c>
      <c r="Y67" s="40" t="s">
        <v>27</v>
      </c>
      <c r="Z67" s="126">
        <v>8</v>
      </c>
      <c r="AA67" s="42" t="s">
        <v>28</v>
      </c>
      <c r="AB67" s="43" t="s">
        <v>29</v>
      </c>
      <c r="AC67" s="43" t="s">
        <v>29</v>
      </c>
      <c r="AD67" s="44" t="s">
        <v>29</v>
      </c>
      <c r="AE67" s="43" t="s">
        <v>29</v>
      </c>
      <c r="AF67" s="45" t="s">
        <v>30</v>
      </c>
      <c r="AG67" s="43" t="s">
        <v>30</v>
      </c>
      <c r="AH67" s="43" t="s">
        <v>30</v>
      </c>
      <c r="AI67" s="46" t="s">
        <v>29</v>
      </c>
      <c r="AK67" s="35" t="s">
        <v>188</v>
      </c>
      <c r="AL67" s="47" t="s">
        <v>147</v>
      </c>
      <c r="AM67" s="37" t="s">
        <v>33</v>
      </c>
      <c r="AN67" s="209" t="b">
        <f t="shared" si="2"/>
        <v>1</v>
      </c>
      <c r="AO67" s="206" t="b">
        <f t="shared" si="10"/>
        <v>1</v>
      </c>
      <c r="AP67" s="39" t="b">
        <f t="shared" si="5"/>
        <v>1</v>
      </c>
      <c r="AQ67" s="39" t="s">
        <v>26</v>
      </c>
      <c r="AR67" s="40" t="s">
        <v>35</v>
      </c>
      <c r="AS67" s="126">
        <v>13</v>
      </c>
      <c r="AT67" s="43" t="s">
        <v>29</v>
      </c>
      <c r="AU67" s="43" t="s">
        <v>29</v>
      </c>
      <c r="AV67" s="44" t="s">
        <v>29</v>
      </c>
      <c r="AW67" s="43" t="s">
        <v>29</v>
      </c>
      <c r="AX67" s="45" t="s">
        <v>29</v>
      </c>
      <c r="AY67" s="43" t="s">
        <v>29</v>
      </c>
      <c r="AZ67" s="43" t="s">
        <v>29</v>
      </c>
      <c r="BA67" s="46" t="s">
        <v>29</v>
      </c>
    </row>
    <row r="68" spans="3:53" ht="19.5" customHeight="1">
      <c r="C68"/>
      <c r="D68"/>
      <c r="E68"/>
      <c r="F68"/>
      <c r="G68"/>
      <c r="H68"/>
      <c r="I68"/>
      <c r="J68"/>
      <c r="K68"/>
      <c r="L68"/>
      <c r="M68"/>
      <c r="N68"/>
      <c r="O68"/>
      <c r="P68" s="3"/>
      <c r="R68" s="35" t="s">
        <v>156</v>
      </c>
      <c r="S68" s="36" t="s">
        <v>180</v>
      </c>
      <c r="T68" s="37" t="s">
        <v>180</v>
      </c>
      <c r="U68" s="206" t="b">
        <f t="shared" si="3"/>
        <v>0</v>
      </c>
      <c r="V68" s="38" t="b">
        <f t="shared" si="11"/>
        <v>0</v>
      </c>
      <c r="W68" s="203" t="b">
        <f t="shared" si="4"/>
        <v>1</v>
      </c>
      <c r="X68" s="39" t="s">
        <v>26</v>
      </c>
      <c r="Y68" s="40" t="s">
        <v>27</v>
      </c>
      <c r="Z68" s="41">
        <v>9</v>
      </c>
      <c r="AA68" s="42" t="s">
        <v>28</v>
      </c>
      <c r="AB68" s="43" t="s">
        <v>29</v>
      </c>
      <c r="AC68" s="43" t="s">
        <v>29</v>
      </c>
      <c r="AD68" s="44" t="s">
        <v>29</v>
      </c>
      <c r="AE68" s="43" t="s">
        <v>29</v>
      </c>
      <c r="AF68" s="45" t="s">
        <v>30</v>
      </c>
      <c r="AG68" s="43" t="s">
        <v>30</v>
      </c>
      <c r="AH68" s="43" t="s">
        <v>30</v>
      </c>
      <c r="AI68" s="46" t="s">
        <v>29</v>
      </c>
      <c r="AK68" s="35" t="s">
        <v>188</v>
      </c>
      <c r="AL68" s="47" t="s">
        <v>216</v>
      </c>
      <c r="AM68" s="37" t="s">
        <v>33</v>
      </c>
      <c r="AN68" s="209" t="b">
        <f t="shared" si="2"/>
        <v>1</v>
      </c>
      <c r="AO68" s="206" t="b">
        <f t="shared" si="10"/>
        <v>1</v>
      </c>
      <c r="AP68" s="39" t="b">
        <f t="shared" si="5"/>
        <v>1</v>
      </c>
      <c r="AQ68" s="39" t="s">
        <v>26</v>
      </c>
      <c r="AR68" s="40" t="s">
        <v>35</v>
      </c>
      <c r="AS68" s="126">
        <v>27</v>
      </c>
      <c r="AT68" s="43" t="s">
        <v>29</v>
      </c>
      <c r="AU68" s="43" t="s">
        <v>29</v>
      </c>
      <c r="AV68" s="44" t="s">
        <v>29</v>
      </c>
      <c r="AW68" s="43" t="s">
        <v>29</v>
      </c>
      <c r="AX68" s="45" t="s">
        <v>29</v>
      </c>
      <c r="AY68" s="43" t="s">
        <v>29</v>
      </c>
      <c r="AZ68" s="43" t="s">
        <v>29</v>
      </c>
      <c r="BA68" s="46" t="s">
        <v>29</v>
      </c>
    </row>
    <row r="69" spans="3:53" ht="19.5" customHeight="1">
      <c r="C69"/>
      <c r="D69"/>
      <c r="E69"/>
      <c r="F69"/>
      <c r="G69"/>
      <c r="H69"/>
      <c r="I69"/>
      <c r="J69"/>
      <c r="K69"/>
      <c r="L69"/>
      <c r="M69"/>
      <c r="N69"/>
      <c r="O69"/>
      <c r="P69" s="3"/>
      <c r="R69" s="35" t="s">
        <v>156</v>
      </c>
      <c r="S69" s="36" t="s">
        <v>215</v>
      </c>
      <c r="T69" s="37" t="s">
        <v>180</v>
      </c>
      <c r="U69" s="206" t="b">
        <f t="shared" si="3"/>
        <v>0</v>
      </c>
      <c r="V69" s="38" t="b">
        <f t="shared" si="11"/>
        <v>0</v>
      </c>
      <c r="W69" s="203" t="b">
        <f t="shared" si="4"/>
        <v>1</v>
      </c>
      <c r="X69" s="39" t="s">
        <v>26</v>
      </c>
      <c r="Y69" s="40" t="s">
        <v>27</v>
      </c>
      <c r="Z69" s="41">
        <v>5</v>
      </c>
      <c r="AA69" s="42" t="s">
        <v>28</v>
      </c>
      <c r="AB69" s="43" t="s">
        <v>29</v>
      </c>
      <c r="AC69" s="43" t="s">
        <v>29</v>
      </c>
      <c r="AD69" s="44" t="s">
        <v>29</v>
      </c>
      <c r="AE69" s="43" t="s">
        <v>29</v>
      </c>
      <c r="AF69" s="45" t="s">
        <v>30</v>
      </c>
      <c r="AG69" s="43" t="s">
        <v>30</v>
      </c>
      <c r="AH69" s="43" t="s">
        <v>30</v>
      </c>
      <c r="AI69" s="46" t="s">
        <v>29</v>
      </c>
      <c r="AK69" s="35" t="s">
        <v>188</v>
      </c>
      <c r="AL69" s="47" t="s">
        <v>217</v>
      </c>
      <c r="AM69" s="37" t="s">
        <v>33</v>
      </c>
      <c r="AN69" s="209" t="b">
        <f t="shared" si="2"/>
        <v>1</v>
      </c>
      <c r="AO69" s="206" t="b">
        <f t="shared" si="10"/>
        <v>1</v>
      </c>
      <c r="AP69" s="39" t="b">
        <f t="shared" si="5"/>
        <v>1</v>
      </c>
      <c r="AQ69" s="39" t="s">
        <v>26</v>
      </c>
      <c r="AR69" s="40" t="s">
        <v>35</v>
      </c>
      <c r="AS69" s="41">
        <v>29</v>
      </c>
      <c r="AT69" s="43" t="s">
        <v>29</v>
      </c>
      <c r="AU69" s="43" t="s">
        <v>29</v>
      </c>
      <c r="AV69" s="44" t="s">
        <v>29</v>
      </c>
      <c r="AW69" s="43" t="s">
        <v>29</v>
      </c>
      <c r="AX69" s="45" t="s">
        <v>29</v>
      </c>
      <c r="AY69" s="43" t="s">
        <v>29</v>
      </c>
      <c r="AZ69" s="43" t="s">
        <v>29</v>
      </c>
      <c r="BA69" s="46" t="s">
        <v>29</v>
      </c>
    </row>
    <row r="70" spans="3:53" ht="19.5" customHeight="1">
      <c r="P70" s="3"/>
      <c r="R70" s="35" t="s">
        <v>163</v>
      </c>
      <c r="S70" s="36" t="s">
        <v>180</v>
      </c>
      <c r="T70" s="37" t="s">
        <v>180</v>
      </c>
      <c r="U70" s="206" t="b">
        <f t="shared" si="3"/>
        <v>0</v>
      </c>
      <c r="V70" s="38" t="b">
        <f t="shared" si="11"/>
        <v>0</v>
      </c>
      <c r="W70" s="203" t="b">
        <f t="shared" si="4"/>
        <v>1</v>
      </c>
      <c r="X70" s="39" t="s">
        <v>26</v>
      </c>
      <c r="Y70" s="40" t="s">
        <v>67</v>
      </c>
      <c r="Z70" s="126">
        <v>24</v>
      </c>
      <c r="AA70" s="42" t="s">
        <v>218</v>
      </c>
      <c r="AB70" s="43" t="s">
        <v>29</v>
      </c>
      <c r="AC70" s="43" t="s">
        <v>29</v>
      </c>
      <c r="AD70" s="44" t="s">
        <v>29</v>
      </c>
      <c r="AE70" s="43" t="s">
        <v>29</v>
      </c>
      <c r="AF70" s="45" t="s">
        <v>30</v>
      </c>
      <c r="AG70" s="43" t="s">
        <v>30</v>
      </c>
      <c r="AH70" s="43" t="s">
        <v>29</v>
      </c>
      <c r="AI70" s="46" t="s">
        <v>29</v>
      </c>
      <c r="AK70" s="35" t="s">
        <v>188</v>
      </c>
      <c r="AL70" s="47" t="s">
        <v>153</v>
      </c>
      <c r="AM70" s="37" t="s">
        <v>33</v>
      </c>
      <c r="AN70" s="209" t="b">
        <f t="shared" si="2"/>
        <v>1</v>
      </c>
      <c r="AO70" s="206" t="b">
        <f t="shared" si="10"/>
        <v>1</v>
      </c>
      <c r="AP70" s="39" t="b">
        <f t="shared" si="5"/>
        <v>1</v>
      </c>
      <c r="AQ70" s="39" t="s">
        <v>26</v>
      </c>
      <c r="AR70" s="40" t="s">
        <v>35</v>
      </c>
      <c r="AS70" s="41">
        <v>14</v>
      </c>
      <c r="AT70" s="43" t="s">
        <v>29</v>
      </c>
      <c r="AU70" s="43" t="s">
        <v>29</v>
      </c>
      <c r="AV70" s="44" t="s">
        <v>29</v>
      </c>
      <c r="AW70" s="43" t="s">
        <v>29</v>
      </c>
      <c r="AX70" s="45" t="s">
        <v>29</v>
      </c>
      <c r="AY70" s="43" t="s">
        <v>29</v>
      </c>
      <c r="AZ70" s="43" t="s">
        <v>29</v>
      </c>
      <c r="BA70" s="46" t="s">
        <v>29</v>
      </c>
    </row>
    <row r="71" spans="3:53" ht="19.5" customHeight="1">
      <c r="P71" s="3"/>
      <c r="R71" s="35" t="s">
        <v>163</v>
      </c>
      <c r="S71" s="36" t="s">
        <v>215</v>
      </c>
      <c r="T71" s="37" t="s">
        <v>180</v>
      </c>
      <c r="U71" s="206" t="b">
        <f t="shared" si="3"/>
        <v>0</v>
      </c>
      <c r="V71" s="38" t="b">
        <f t="shared" si="11"/>
        <v>0</v>
      </c>
      <c r="W71" s="203" t="b">
        <f t="shared" si="4"/>
        <v>1</v>
      </c>
      <c r="X71" s="39" t="s">
        <v>26</v>
      </c>
      <c r="Y71" s="40" t="s">
        <v>67</v>
      </c>
      <c r="Z71" s="126">
        <v>8</v>
      </c>
      <c r="AA71" s="42" t="s">
        <v>218</v>
      </c>
      <c r="AB71" s="43" t="s">
        <v>29</v>
      </c>
      <c r="AC71" s="43" t="s">
        <v>29</v>
      </c>
      <c r="AD71" s="44" t="s">
        <v>29</v>
      </c>
      <c r="AE71" s="43" t="s">
        <v>29</v>
      </c>
      <c r="AF71" s="45" t="s">
        <v>30</v>
      </c>
      <c r="AG71" s="43" t="s">
        <v>30</v>
      </c>
      <c r="AH71" s="43" t="s">
        <v>29</v>
      </c>
      <c r="AI71" s="46" t="s">
        <v>29</v>
      </c>
      <c r="AK71" s="35" t="s">
        <v>188</v>
      </c>
      <c r="AL71" s="47" t="s">
        <v>155</v>
      </c>
      <c r="AM71" s="37" t="s">
        <v>33</v>
      </c>
      <c r="AN71" s="209" t="b">
        <f t="shared" si="2"/>
        <v>1</v>
      </c>
      <c r="AO71" s="206" t="b">
        <f t="shared" si="10"/>
        <v>1</v>
      </c>
      <c r="AP71" s="39" t="b">
        <f t="shared" si="5"/>
        <v>1</v>
      </c>
      <c r="AQ71" s="39" t="s">
        <v>26</v>
      </c>
      <c r="AR71" s="40" t="s">
        <v>35</v>
      </c>
      <c r="AS71" s="126">
        <v>16</v>
      </c>
      <c r="AT71" s="43" t="s">
        <v>29</v>
      </c>
      <c r="AU71" s="43" t="s">
        <v>29</v>
      </c>
      <c r="AV71" s="44" t="s">
        <v>29</v>
      </c>
      <c r="AW71" s="43" t="s">
        <v>29</v>
      </c>
      <c r="AX71" s="45" t="s">
        <v>29</v>
      </c>
      <c r="AY71" s="43" t="s">
        <v>29</v>
      </c>
      <c r="AZ71" s="43" t="s">
        <v>29</v>
      </c>
      <c r="BA71" s="46" t="s">
        <v>29</v>
      </c>
    </row>
    <row r="72" spans="3:53" ht="19.5" customHeight="1">
      <c r="P72" s="3"/>
      <c r="R72" s="35" t="s">
        <v>24</v>
      </c>
      <c r="S72" s="36" t="s">
        <v>64</v>
      </c>
      <c r="T72" s="37" t="s">
        <v>64</v>
      </c>
      <c r="U72" s="206" t="b">
        <f t="shared" si="3"/>
        <v>1</v>
      </c>
      <c r="V72" s="38" t="b">
        <f t="shared" si="11"/>
        <v>1</v>
      </c>
      <c r="W72" s="203" t="b">
        <f t="shared" si="4"/>
        <v>1</v>
      </c>
      <c r="X72" s="39" t="s">
        <v>26</v>
      </c>
      <c r="Y72" s="40" t="s">
        <v>73</v>
      </c>
      <c r="Z72" s="41">
        <v>15</v>
      </c>
      <c r="AA72" s="42" t="s">
        <v>219</v>
      </c>
      <c r="AB72" s="43" t="s">
        <v>29</v>
      </c>
      <c r="AC72" s="43" t="s">
        <v>29</v>
      </c>
      <c r="AD72" s="44" t="s">
        <v>99</v>
      </c>
      <c r="AE72" s="43" t="s">
        <v>99</v>
      </c>
      <c r="AF72" s="45" t="s">
        <v>29</v>
      </c>
      <c r="AG72" s="43" t="s">
        <v>29</v>
      </c>
      <c r="AH72" s="43" t="s">
        <v>99</v>
      </c>
      <c r="AI72" s="46" t="s">
        <v>99</v>
      </c>
      <c r="AK72" s="35" t="s">
        <v>188</v>
      </c>
      <c r="AL72" s="47" t="s">
        <v>69</v>
      </c>
      <c r="AM72" s="37" t="s">
        <v>33</v>
      </c>
      <c r="AN72" s="209" t="b">
        <f t="shared" si="2"/>
        <v>1</v>
      </c>
      <c r="AO72" s="206" t="b">
        <f t="shared" si="10"/>
        <v>1</v>
      </c>
      <c r="AP72" s="39" t="b">
        <f t="shared" si="5"/>
        <v>1</v>
      </c>
      <c r="AQ72" s="39" t="s">
        <v>26</v>
      </c>
      <c r="AR72" s="40" t="s">
        <v>35</v>
      </c>
      <c r="AS72" s="126">
        <v>29</v>
      </c>
      <c r="AT72" s="43" t="s">
        <v>29</v>
      </c>
      <c r="AU72" s="43" t="s">
        <v>29</v>
      </c>
      <c r="AV72" s="44" t="s">
        <v>29</v>
      </c>
      <c r="AW72" s="43" t="s">
        <v>29</v>
      </c>
      <c r="AX72" s="45" t="s">
        <v>29</v>
      </c>
      <c r="AY72" s="43" t="s">
        <v>29</v>
      </c>
      <c r="AZ72" s="43" t="s">
        <v>29</v>
      </c>
      <c r="BA72" s="46" t="s">
        <v>29</v>
      </c>
    </row>
    <row r="73" spans="3:53" ht="19.5" customHeight="1">
      <c r="R73" s="35" t="s">
        <v>68</v>
      </c>
      <c r="S73" s="36" t="s">
        <v>220</v>
      </c>
      <c r="T73" s="37" t="s">
        <v>64</v>
      </c>
      <c r="U73" s="206" t="b">
        <f t="shared" si="3"/>
        <v>0</v>
      </c>
      <c r="V73" s="38" t="b">
        <f t="shared" si="11"/>
        <v>0</v>
      </c>
      <c r="W73" s="203" t="b">
        <f t="shared" si="4"/>
        <v>1</v>
      </c>
      <c r="X73" s="39" t="s">
        <v>34</v>
      </c>
      <c r="Y73" s="40" t="s">
        <v>27</v>
      </c>
      <c r="Z73" s="41">
        <v>32</v>
      </c>
      <c r="AA73" s="42" t="s">
        <v>28</v>
      </c>
      <c r="AB73" s="43" t="s">
        <v>29</v>
      </c>
      <c r="AC73" s="43" t="s">
        <v>29</v>
      </c>
      <c r="AD73" s="44" t="s">
        <v>29</v>
      </c>
      <c r="AE73" s="43" t="s">
        <v>29</v>
      </c>
      <c r="AF73" s="45" t="s">
        <v>30</v>
      </c>
      <c r="AG73" s="43" t="s">
        <v>30</v>
      </c>
      <c r="AH73" s="43" t="s">
        <v>30</v>
      </c>
      <c r="AI73" s="46" t="s">
        <v>29</v>
      </c>
      <c r="AK73" s="35" t="s">
        <v>188</v>
      </c>
      <c r="AL73" s="47" t="s">
        <v>221</v>
      </c>
      <c r="AM73" s="37" t="s">
        <v>33</v>
      </c>
      <c r="AN73" s="209" t="b">
        <f t="shared" si="2"/>
        <v>1</v>
      </c>
      <c r="AO73" s="206" t="b">
        <f t="shared" si="10"/>
        <v>1</v>
      </c>
      <c r="AP73" s="39" t="b">
        <f t="shared" si="5"/>
        <v>1</v>
      </c>
      <c r="AQ73" s="39" t="s">
        <v>26</v>
      </c>
      <c r="AR73" s="40" t="s">
        <v>35</v>
      </c>
      <c r="AS73" s="41">
        <v>18</v>
      </c>
      <c r="AT73" s="43" t="s">
        <v>29</v>
      </c>
      <c r="AU73" s="43" t="s">
        <v>29</v>
      </c>
      <c r="AV73" s="44" t="s">
        <v>29</v>
      </c>
      <c r="AW73" s="43" t="s">
        <v>29</v>
      </c>
      <c r="AX73" s="45" t="s">
        <v>29</v>
      </c>
      <c r="AY73" s="43" t="s">
        <v>29</v>
      </c>
      <c r="AZ73" s="43" t="s">
        <v>29</v>
      </c>
      <c r="BA73" s="46" t="s">
        <v>29</v>
      </c>
    </row>
    <row r="74" spans="3:53" ht="19.5" customHeight="1">
      <c r="R74" s="35" t="s">
        <v>68</v>
      </c>
      <c r="S74" s="36" t="s">
        <v>222</v>
      </c>
      <c r="T74" s="37" t="s">
        <v>64</v>
      </c>
      <c r="U74" s="206" t="b">
        <f t="shared" si="3"/>
        <v>1</v>
      </c>
      <c r="V74" s="38" t="b">
        <f t="shared" ref="V74:V95" si="12">IF(COUNTIF($J$15:$K$19,$Y74)=0,IF(COUNTIF($L$15:$M$19,$Y74)=0,IF(VLOOKUP($Y74,$N$15:$O$19,2,FALSE)="가 능",TRUE,FALSE),IF(VLOOKUP($Y74,$L$15:$M$19,2,FALSE)="가 능",TRUE,FALSE)),IF(VLOOKUP($Y74,$J$15:$K$19,2,FALSE)="가 능",TRUE,FALSE))</f>
        <v>1</v>
      </c>
      <c r="W74" s="203" t="b">
        <f t="shared" si="4"/>
        <v>1</v>
      </c>
      <c r="X74" s="39" t="s">
        <v>34</v>
      </c>
      <c r="Y74" s="40" t="s">
        <v>35</v>
      </c>
      <c r="Z74" s="41">
        <v>13</v>
      </c>
      <c r="AA74" s="42" t="s">
        <v>28</v>
      </c>
      <c r="AB74" s="43" t="s">
        <v>29</v>
      </c>
      <c r="AC74" s="43" t="s">
        <v>29</v>
      </c>
      <c r="AD74" s="44" t="s">
        <v>29</v>
      </c>
      <c r="AE74" s="43" t="s">
        <v>29</v>
      </c>
      <c r="AF74" s="45" t="s">
        <v>29</v>
      </c>
      <c r="AG74" s="43" t="s">
        <v>29</v>
      </c>
      <c r="AH74" s="43" t="s">
        <v>29</v>
      </c>
      <c r="AI74" s="46" t="s">
        <v>29</v>
      </c>
      <c r="AK74" s="35" t="s">
        <v>188</v>
      </c>
      <c r="AL74" s="47" t="s">
        <v>223</v>
      </c>
      <c r="AM74" s="37" t="s">
        <v>33</v>
      </c>
      <c r="AN74" s="209" t="b">
        <f t="shared" ref="AN74:AN137" si="13">IF(AP74=FALSE,FALSE,IF(AO74=FALSE,FALSE,TRUE))</f>
        <v>1</v>
      </c>
      <c r="AO74" s="206" t="b">
        <f t="shared" si="10"/>
        <v>1</v>
      </c>
      <c r="AP74" s="39" t="b">
        <f t="shared" si="5"/>
        <v>1</v>
      </c>
      <c r="AQ74" s="39" t="s">
        <v>26</v>
      </c>
      <c r="AR74" s="40" t="s">
        <v>35</v>
      </c>
      <c r="AS74" s="41">
        <v>20</v>
      </c>
      <c r="AT74" s="43" t="s">
        <v>29</v>
      </c>
      <c r="AU74" s="43" t="s">
        <v>29</v>
      </c>
      <c r="AV74" s="44" t="s">
        <v>29</v>
      </c>
      <c r="AW74" s="43" t="s">
        <v>29</v>
      </c>
      <c r="AX74" s="45" t="s">
        <v>29</v>
      </c>
      <c r="AY74" s="43" t="s">
        <v>29</v>
      </c>
      <c r="AZ74" s="43" t="s">
        <v>29</v>
      </c>
      <c r="BA74" s="46" t="s">
        <v>29</v>
      </c>
    </row>
    <row r="75" spans="3:53" ht="19.5" customHeight="1">
      <c r="R75" s="35" t="s">
        <v>224</v>
      </c>
      <c r="S75" s="36" t="s">
        <v>220</v>
      </c>
      <c r="T75" s="37" t="s">
        <v>64</v>
      </c>
      <c r="U75" s="206" t="b">
        <f t="shared" ref="U75:U138" si="14">IF(W75=FALSE,FALSE,IF(V75=FALSE,FALSE,TRUE))</f>
        <v>0</v>
      </c>
      <c r="V75" s="38" t="b">
        <f t="shared" si="12"/>
        <v>0</v>
      </c>
      <c r="W75" s="203" t="b">
        <f t="shared" ref="W75:W138" si="15">IF($J$25="선택중복",FALSE,TRUE)</f>
        <v>1</v>
      </c>
      <c r="X75" s="39" t="s">
        <v>34</v>
      </c>
      <c r="Y75" s="40" t="s">
        <v>27</v>
      </c>
      <c r="Z75" s="41">
        <v>20</v>
      </c>
      <c r="AA75" s="42" t="s">
        <v>28</v>
      </c>
      <c r="AB75" s="43" t="s">
        <v>29</v>
      </c>
      <c r="AC75" s="43" t="s">
        <v>29</v>
      </c>
      <c r="AD75" s="44" t="s">
        <v>29</v>
      </c>
      <c r="AE75" s="43" t="s">
        <v>29</v>
      </c>
      <c r="AF75" s="45" t="s">
        <v>30</v>
      </c>
      <c r="AG75" s="43" t="s">
        <v>30</v>
      </c>
      <c r="AH75" s="43" t="s">
        <v>30</v>
      </c>
      <c r="AI75" s="46" t="s">
        <v>29</v>
      </c>
      <c r="AK75" s="35" t="s">
        <v>188</v>
      </c>
      <c r="AL75" s="47" t="s">
        <v>85</v>
      </c>
      <c r="AM75" s="37" t="s">
        <v>33</v>
      </c>
      <c r="AN75" s="209" t="b">
        <f t="shared" si="13"/>
        <v>1</v>
      </c>
      <c r="AO75" s="206" t="b">
        <f t="shared" si="10"/>
        <v>1</v>
      </c>
      <c r="AP75" s="39" t="b">
        <f t="shared" si="5"/>
        <v>1</v>
      </c>
      <c r="AQ75" s="39" t="s">
        <v>26</v>
      </c>
      <c r="AR75" s="40" t="s">
        <v>35</v>
      </c>
      <c r="AS75" s="41">
        <v>20</v>
      </c>
      <c r="AT75" s="43" t="s">
        <v>29</v>
      </c>
      <c r="AU75" s="43" t="s">
        <v>29</v>
      </c>
      <c r="AV75" s="44" t="s">
        <v>29</v>
      </c>
      <c r="AW75" s="43" t="s">
        <v>29</v>
      </c>
      <c r="AX75" s="45" t="s">
        <v>29</v>
      </c>
      <c r="AY75" s="43" t="s">
        <v>29</v>
      </c>
      <c r="AZ75" s="43" t="s">
        <v>29</v>
      </c>
      <c r="BA75" s="46" t="s">
        <v>29</v>
      </c>
    </row>
    <row r="76" spans="3:53" ht="19.5" customHeight="1">
      <c r="R76" s="35" t="s">
        <v>224</v>
      </c>
      <c r="S76" s="36" t="s">
        <v>222</v>
      </c>
      <c r="T76" s="37" t="s">
        <v>64</v>
      </c>
      <c r="U76" s="206" t="b">
        <f t="shared" si="14"/>
        <v>0</v>
      </c>
      <c r="V76" s="38" t="b">
        <f t="shared" si="12"/>
        <v>0</v>
      </c>
      <c r="W76" s="203" t="b">
        <f t="shared" si="15"/>
        <v>1</v>
      </c>
      <c r="X76" s="39" t="s">
        <v>34</v>
      </c>
      <c r="Y76" s="40" t="s">
        <v>29</v>
      </c>
      <c r="Z76" s="41">
        <v>10</v>
      </c>
      <c r="AA76" s="42" t="s">
        <v>28</v>
      </c>
      <c r="AB76" s="43" t="s">
        <v>29</v>
      </c>
      <c r="AC76" s="43" t="s">
        <v>29</v>
      </c>
      <c r="AD76" s="44" t="s">
        <v>30</v>
      </c>
      <c r="AE76" s="43" t="s">
        <v>30</v>
      </c>
      <c r="AF76" s="45" t="s">
        <v>29</v>
      </c>
      <c r="AG76" s="43" t="s">
        <v>29</v>
      </c>
      <c r="AH76" s="43" t="s">
        <v>30</v>
      </c>
      <c r="AI76" s="46" t="s">
        <v>30</v>
      </c>
      <c r="AK76" s="35" t="s">
        <v>188</v>
      </c>
      <c r="AL76" s="47" t="s">
        <v>225</v>
      </c>
      <c r="AM76" s="37" t="s">
        <v>33</v>
      </c>
      <c r="AN76" s="209" t="b">
        <f t="shared" si="13"/>
        <v>1</v>
      </c>
      <c r="AO76" s="206" t="b">
        <f t="shared" si="10"/>
        <v>1</v>
      </c>
      <c r="AP76" s="39" t="b">
        <f t="shared" ref="AP76:AP139" si="16">IF($J$25="선택중복",FALSE,TRUE)</f>
        <v>1</v>
      </c>
      <c r="AQ76" s="39" t="s">
        <v>26</v>
      </c>
      <c r="AR76" s="40" t="s">
        <v>35</v>
      </c>
      <c r="AS76" s="41">
        <v>11</v>
      </c>
      <c r="AT76" s="43" t="s">
        <v>29</v>
      </c>
      <c r="AU76" s="43" t="s">
        <v>29</v>
      </c>
      <c r="AV76" s="44" t="s">
        <v>29</v>
      </c>
      <c r="AW76" s="43" t="s">
        <v>29</v>
      </c>
      <c r="AX76" s="45" t="s">
        <v>29</v>
      </c>
      <c r="AY76" s="43" t="s">
        <v>29</v>
      </c>
      <c r="AZ76" s="43" t="s">
        <v>29</v>
      </c>
      <c r="BA76" s="46" t="s">
        <v>29</v>
      </c>
    </row>
    <row r="77" spans="3:53" ht="19.5" customHeight="1">
      <c r="R77" s="35" t="s">
        <v>226</v>
      </c>
      <c r="S77" s="36" t="s">
        <v>64</v>
      </c>
      <c r="T77" s="37" t="s">
        <v>64</v>
      </c>
      <c r="U77" s="206" t="b">
        <f t="shared" si="14"/>
        <v>1</v>
      </c>
      <c r="V77" s="38" t="b">
        <f t="shared" si="12"/>
        <v>1</v>
      </c>
      <c r="W77" s="203" t="b">
        <f t="shared" si="15"/>
        <v>1</v>
      </c>
      <c r="X77" s="39" t="s">
        <v>26</v>
      </c>
      <c r="Y77" s="40" t="s">
        <v>35</v>
      </c>
      <c r="Z77" s="41">
        <v>19</v>
      </c>
      <c r="AA77" s="42" t="s">
        <v>28</v>
      </c>
      <c r="AB77" s="43" t="s">
        <v>29</v>
      </c>
      <c r="AC77" s="43" t="s">
        <v>29</v>
      </c>
      <c r="AD77" s="44" t="s">
        <v>29</v>
      </c>
      <c r="AE77" s="43" t="s">
        <v>29</v>
      </c>
      <c r="AF77" s="45" t="s">
        <v>29</v>
      </c>
      <c r="AG77" s="43" t="s">
        <v>29</v>
      </c>
      <c r="AH77" s="43" t="s">
        <v>29</v>
      </c>
      <c r="AI77" s="46" t="s">
        <v>29</v>
      </c>
      <c r="AK77" s="35" t="s">
        <v>188</v>
      </c>
      <c r="AL77" s="47" t="s">
        <v>100</v>
      </c>
      <c r="AM77" s="37" t="s">
        <v>33</v>
      </c>
      <c r="AN77" s="209" t="b">
        <f t="shared" si="13"/>
        <v>1</v>
      </c>
      <c r="AO77" s="206" t="b">
        <f t="shared" si="10"/>
        <v>1</v>
      </c>
      <c r="AP77" s="39" t="b">
        <f t="shared" si="16"/>
        <v>1</v>
      </c>
      <c r="AQ77" s="39" t="s">
        <v>26</v>
      </c>
      <c r="AR77" s="40" t="s">
        <v>35</v>
      </c>
      <c r="AS77" s="41">
        <v>11</v>
      </c>
      <c r="AT77" s="43" t="s">
        <v>29</v>
      </c>
      <c r="AU77" s="43" t="s">
        <v>29</v>
      </c>
      <c r="AV77" s="44" t="s">
        <v>29</v>
      </c>
      <c r="AW77" s="43" t="s">
        <v>29</v>
      </c>
      <c r="AX77" s="45" t="s">
        <v>29</v>
      </c>
      <c r="AY77" s="43" t="s">
        <v>29</v>
      </c>
      <c r="AZ77" s="43" t="s">
        <v>29</v>
      </c>
      <c r="BA77" s="46" t="s">
        <v>29</v>
      </c>
    </row>
    <row r="78" spans="3:53" ht="19.5" customHeight="1">
      <c r="R78" s="35" t="s">
        <v>226</v>
      </c>
      <c r="S78" s="36" t="s">
        <v>227</v>
      </c>
      <c r="T78" s="37" t="s">
        <v>64</v>
      </c>
      <c r="U78" s="206" t="b">
        <f t="shared" si="14"/>
        <v>1</v>
      </c>
      <c r="V78" s="38" t="b">
        <f t="shared" si="12"/>
        <v>1</v>
      </c>
      <c r="W78" s="203" t="b">
        <f t="shared" si="15"/>
        <v>1</v>
      </c>
      <c r="X78" s="39" t="s">
        <v>26</v>
      </c>
      <c r="Y78" s="40" t="s">
        <v>35</v>
      </c>
      <c r="Z78" s="41">
        <v>8</v>
      </c>
      <c r="AA78" s="42" t="s">
        <v>28</v>
      </c>
      <c r="AB78" s="43" t="s">
        <v>29</v>
      </c>
      <c r="AC78" s="43" t="s">
        <v>29</v>
      </c>
      <c r="AD78" s="44" t="s">
        <v>29</v>
      </c>
      <c r="AE78" s="43" t="s">
        <v>29</v>
      </c>
      <c r="AF78" s="45" t="s">
        <v>29</v>
      </c>
      <c r="AG78" s="43" t="s">
        <v>29</v>
      </c>
      <c r="AH78" s="43" t="s">
        <v>29</v>
      </c>
      <c r="AI78" s="46" t="s">
        <v>29</v>
      </c>
      <c r="AK78" s="35" t="s">
        <v>188</v>
      </c>
      <c r="AL78" s="47" t="s">
        <v>103</v>
      </c>
      <c r="AM78" s="37" t="s">
        <v>33</v>
      </c>
      <c r="AN78" s="209" t="b">
        <f t="shared" si="13"/>
        <v>1</v>
      </c>
      <c r="AO78" s="206" t="b">
        <f t="shared" si="10"/>
        <v>1</v>
      </c>
      <c r="AP78" s="39" t="b">
        <f t="shared" si="16"/>
        <v>1</v>
      </c>
      <c r="AQ78" s="39" t="s">
        <v>26</v>
      </c>
      <c r="AR78" s="40" t="s">
        <v>35</v>
      </c>
      <c r="AS78" s="126">
        <v>24</v>
      </c>
      <c r="AT78" s="43" t="s">
        <v>29</v>
      </c>
      <c r="AU78" s="43" t="s">
        <v>29</v>
      </c>
      <c r="AV78" s="44" t="s">
        <v>29</v>
      </c>
      <c r="AW78" s="43" t="s">
        <v>29</v>
      </c>
      <c r="AX78" s="45" t="s">
        <v>29</v>
      </c>
      <c r="AY78" s="43" t="s">
        <v>29</v>
      </c>
      <c r="AZ78" s="43" t="s">
        <v>29</v>
      </c>
      <c r="BA78" s="46" t="s">
        <v>29</v>
      </c>
    </row>
    <row r="79" spans="3:53" ht="19.5" customHeight="1">
      <c r="R79" s="35" t="s">
        <v>107</v>
      </c>
      <c r="S79" s="36" t="s">
        <v>220</v>
      </c>
      <c r="T79" s="37" t="s">
        <v>64</v>
      </c>
      <c r="U79" s="206" t="b">
        <f t="shared" si="14"/>
        <v>0</v>
      </c>
      <c r="V79" s="38" t="b">
        <f t="shared" si="12"/>
        <v>0</v>
      </c>
      <c r="W79" s="203" t="b">
        <f t="shared" si="15"/>
        <v>1</v>
      </c>
      <c r="X79" s="39" t="s">
        <v>76</v>
      </c>
      <c r="Y79" s="40" t="s">
        <v>27</v>
      </c>
      <c r="Z79" s="41">
        <v>25</v>
      </c>
      <c r="AA79" s="42" t="s">
        <v>28</v>
      </c>
      <c r="AB79" s="43" t="s">
        <v>29</v>
      </c>
      <c r="AC79" s="43" t="s">
        <v>29</v>
      </c>
      <c r="AD79" s="44" t="s">
        <v>29</v>
      </c>
      <c r="AE79" s="43" t="s">
        <v>29</v>
      </c>
      <c r="AF79" s="45" t="s">
        <v>30</v>
      </c>
      <c r="AG79" s="43" t="s">
        <v>30</v>
      </c>
      <c r="AH79" s="43" t="s">
        <v>30</v>
      </c>
      <c r="AI79" s="46" t="s">
        <v>29</v>
      </c>
      <c r="AK79" s="35" t="s">
        <v>188</v>
      </c>
      <c r="AL79" s="47" t="s">
        <v>169</v>
      </c>
      <c r="AM79" s="37" t="s">
        <v>33</v>
      </c>
      <c r="AN79" s="209" t="b">
        <f t="shared" si="13"/>
        <v>1</v>
      </c>
      <c r="AO79" s="206" t="b">
        <f t="shared" si="10"/>
        <v>1</v>
      </c>
      <c r="AP79" s="39" t="b">
        <f t="shared" si="16"/>
        <v>1</v>
      </c>
      <c r="AQ79" s="39" t="s">
        <v>26</v>
      </c>
      <c r="AR79" s="40" t="s">
        <v>35</v>
      </c>
      <c r="AS79" s="126">
        <v>38</v>
      </c>
      <c r="AT79" s="43" t="s">
        <v>29</v>
      </c>
      <c r="AU79" s="43" t="s">
        <v>29</v>
      </c>
      <c r="AV79" s="44" t="s">
        <v>29</v>
      </c>
      <c r="AW79" s="43" t="s">
        <v>29</v>
      </c>
      <c r="AX79" s="45" t="s">
        <v>29</v>
      </c>
      <c r="AY79" s="43" t="s">
        <v>29</v>
      </c>
      <c r="AZ79" s="43" t="s">
        <v>29</v>
      </c>
      <c r="BA79" s="46" t="s">
        <v>29</v>
      </c>
    </row>
    <row r="80" spans="3:53" ht="19.5" customHeight="1">
      <c r="R80" s="35" t="s">
        <v>107</v>
      </c>
      <c r="S80" s="36" t="s">
        <v>222</v>
      </c>
      <c r="T80" s="37" t="s">
        <v>64</v>
      </c>
      <c r="U80" s="206" t="b">
        <f t="shared" si="14"/>
        <v>1</v>
      </c>
      <c r="V80" s="38" t="b">
        <f t="shared" si="12"/>
        <v>1</v>
      </c>
      <c r="W80" s="203" t="b">
        <f t="shared" si="15"/>
        <v>1</v>
      </c>
      <c r="X80" s="39" t="s">
        <v>76</v>
      </c>
      <c r="Y80" s="40" t="s">
        <v>35</v>
      </c>
      <c r="Z80" s="41">
        <v>10</v>
      </c>
      <c r="AA80" s="42" t="s">
        <v>28</v>
      </c>
      <c r="AB80" s="43" t="s">
        <v>29</v>
      </c>
      <c r="AC80" s="43" t="s">
        <v>29</v>
      </c>
      <c r="AD80" s="44" t="s">
        <v>29</v>
      </c>
      <c r="AE80" s="43" t="s">
        <v>29</v>
      </c>
      <c r="AF80" s="45" t="s">
        <v>29</v>
      </c>
      <c r="AG80" s="43" t="s">
        <v>29</v>
      </c>
      <c r="AH80" s="43" t="s">
        <v>29</v>
      </c>
      <c r="AI80" s="46" t="s">
        <v>29</v>
      </c>
      <c r="AK80" s="35" t="s">
        <v>188</v>
      </c>
      <c r="AL80" s="47" t="s">
        <v>228</v>
      </c>
      <c r="AM80" s="37" t="s">
        <v>33</v>
      </c>
      <c r="AN80" s="209" t="b">
        <f t="shared" si="13"/>
        <v>1</v>
      </c>
      <c r="AO80" s="206" t="b">
        <f t="shared" si="10"/>
        <v>1</v>
      </c>
      <c r="AP80" s="39" t="b">
        <f t="shared" si="16"/>
        <v>1</v>
      </c>
      <c r="AQ80" s="39" t="s">
        <v>26</v>
      </c>
      <c r="AR80" s="40" t="s">
        <v>35</v>
      </c>
      <c r="AS80" s="126">
        <v>15</v>
      </c>
      <c r="AT80" s="43" t="s">
        <v>29</v>
      </c>
      <c r="AU80" s="43" t="s">
        <v>29</v>
      </c>
      <c r="AV80" s="44" t="s">
        <v>29</v>
      </c>
      <c r="AW80" s="43" t="s">
        <v>29</v>
      </c>
      <c r="AX80" s="45" t="s">
        <v>29</v>
      </c>
      <c r="AY80" s="43" t="s">
        <v>29</v>
      </c>
      <c r="AZ80" s="43" t="s">
        <v>29</v>
      </c>
      <c r="BA80" s="46" t="s">
        <v>29</v>
      </c>
    </row>
    <row r="81" spans="18:53" ht="19.5" customHeight="1">
      <c r="R81" s="35" t="s">
        <v>229</v>
      </c>
      <c r="S81" s="36" t="s">
        <v>64</v>
      </c>
      <c r="T81" s="37" t="s">
        <v>64</v>
      </c>
      <c r="U81" s="206" t="b">
        <f t="shared" si="14"/>
        <v>1</v>
      </c>
      <c r="V81" s="38" t="b">
        <f t="shared" si="12"/>
        <v>1</v>
      </c>
      <c r="W81" s="203" t="b">
        <f t="shared" si="15"/>
        <v>1</v>
      </c>
      <c r="X81" s="39" t="s">
        <v>26</v>
      </c>
      <c r="Y81" s="40" t="s">
        <v>57</v>
      </c>
      <c r="Z81" s="41">
        <v>20</v>
      </c>
      <c r="AA81" s="42" t="s">
        <v>218</v>
      </c>
      <c r="AB81" s="43" t="s">
        <v>29</v>
      </c>
      <c r="AC81" s="43" t="s">
        <v>29</v>
      </c>
      <c r="AD81" s="44" t="s">
        <v>99</v>
      </c>
      <c r="AE81" s="43" t="s">
        <v>99</v>
      </c>
      <c r="AF81" s="45" t="s">
        <v>29</v>
      </c>
      <c r="AG81" s="43" t="s">
        <v>29</v>
      </c>
      <c r="AH81" s="43" t="s">
        <v>29</v>
      </c>
      <c r="AI81" s="46" t="s">
        <v>29</v>
      </c>
      <c r="AK81" s="35" t="s">
        <v>188</v>
      </c>
      <c r="AL81" s="47" t="s">
        <v>114</v>
      </c>
      <c r="AM81" s="37" t="s">
        <v>33</v>
      </c>
      <c r="AN81" s="209" t="b">
        <f t="shared" si="13"/>
        <v>1</v>
      </c>
      <c r="AO81" s="206" t="b">
        <f t="shared" si="10"/>
        <v>1</v>
      </c>
      <c r="AP81" s="39" t="b">
        <f t="shared" si="16"/>
        <v>1</v>
      </c>
      <c r="AQ81" s="39" t="s">
        <v>26</v>
      </c>
      <c r="AR81" s="40" t="s">
        <v>35</v>
      </c>
      <c r="AS81" s="126">
        <v>19</v>
      </c>
      <c r="AT81" s="43" t="s">
        <v>29</v>
      </c>
      <c r="AU81" s="43" t="s">
        <v>29</v>
      </c>
      <c r="AV81" s="44" t="s">
        <v>29</v>
      </c>
      <c r="AW81" s="43" t="s">
        <v>29</v>
      </c>
      <c r="AX81" s="45" t="s">
        <v>29</v>
      </c>
      <c r="AY81" s="43" t="s">
        <v>29</v>
      </c>
      <c r="AZ81" s="43" t="s">
        <v>29</v>
      </c>
      <c r="BA81" s="46" t="s">
        <v>29</v>
      </c>
    </row>
    <row r="82" spans="18:53" ht="19.5" customHeight="1">
      <c r="R82" s="35" t="s">
        <v>230</v>
      </c>
      <c r="S82" s="36" t="s">
        <v>231</v>
      </c>
      <c r="T82" s="37" t="s">
        <v>64</v>
      </c>
      <c r="U82" s="206" t="b">
        <f t="shared" si="14"/>
        <v>0</v>
      </c>
      <c r="V82" s="38" t="b">
        <f t="shared" si="12"/>
        <v>0</v>
      </c>
      <c r="W82" s="203" t="b">
        <f t="shared" si="15"/>
        <v>1</v>
      </c>
      <c r="X82" s="39" t="s">
        <v>34</v>
      </c>
      <c r="Y82" s="40" t="s">
        <v>59</v>
      </c>
      <c r="Z82" s="41">
        <v>15</v>
      </c>
      <c r="AA82" s="42" t="s">
        <v>28</v>
      </c>
      <c r="AB82" s="43" t="s">
        <v>29</v>
      </c>
      <c r="AC82" s="43" t="s">
        <v>29</v>
      </c>
      <c r="AD82" s="44" t="s">
        <v>29</v>
      </c>
      <c r="AE82" s="43" t="s">
        <v>29</v>
      </c>
      <c r="AF82" s="45" t="s">
        <v>30</v>
      </c>
      <c r="AG82" s="43" t="s">
        <v>29</v>
      </c>
      <c r="AH82" s="43" t="s">
        <v>29</v>
      </c>
      <c r="AI82" s="46" t="s">
        <v>29</v>
      </c>
      <c r="AK82" s="35" t="s">
        <v>188</v>
      </c>
      <c r="AL82" s="47" t="s">
        <v>121</v>
      </c>
      <c r="AM82" s="37" t="s">
        <v>33</v>
      </c>
      <c r="AN82" s="209" t="b">
        <f t="shared" si="13"/>
        <v>1</v>
      </c>
      <c r="AO82" s="206" t="b">
        <f t="shared" si="10"/>
        <v>1</v>
      </c>
      <c r="AP82" s="39" t="b">
        <f t="shared" si="16"/>
        <v>1</v>
      </c>
      <c r="AQ82" s="39" t="s">
        <v>26</v>
      </c>
      <c r="AR82" s="40" t="s">
        <v>35</v>
      </c>
      <c r="AS82" s="41">
        <v>29</v>
      </c>
      <c r="AT82" s="43" t="s">
        <v>29</v>
      </c>
      <c r="AU82" s="43" t="s">
        <v>29</v>
      </c>
      <c r="AV82" s="44" t="s">
        <v>29</v>
      </c>
      <c r="AW82" s="43" t="s">
        <v>29</v>
      </c>
      <c r="AX82" s="45" t="s">
        <v>29</v>
      </c>
      <c r="AY82" s="43" t="s">
        <v>29</v>
      </c>
      <c r="AZ82" s="43" t="s">
        <v>29</v>
      </c>
      <c r="BA82" s="46" t="s">
        <v>29</v>
      </c>
    </row>
    <row r="83" spans="18:53" ht="19.5" customHeight="1">
      <c r="R83" s="35" t="s">
        <v>230</v>
      </c>
      <c r="S83" s="36" t="s">
        <v>232</v>
      </c>
      <c r="T83" s="37" t="s">
        <v>64</v>
      </c>
      <c r="U83" s="206" t="b">
        <f t="shared" si="14"/>
        <v>1</v>
      </c>
      <c r="V83" s="38" t="b">
        <f t="shared" si="12"/>
        <v>1</v>
      </c>
      <c r="W83" s="203" t="b">
        <f t="shared" si="15"/>
        <v>1</v>
      </c>
      <c r="X83" s="39" t="s">
        <v>34</v>
      </c>
      <c r="Y83" s="40" t="s">
        <v>83</v>
      </c>
      <c r="Z83" s="41">
        <v>5</v>
      </c>
      <c r="AA83" s="42" t="s">
        <v>28</v>
      </c>
      <c r="AB83" s="43" t="s">
        <v>29</v>
      </c>
      <c r="AC83" s="43" t="s">
        <v>29</v>
      </c>
      <c r="AD83" s="44" t="s">
        <v>30</v>
      </c>
      <c r="AE83" s="43" t="s">
        <v>30</v>
      </c>
      <c r="AF83" s="45" t="s">
        <v>29</v>
      </c>
      <c r="AG83" s="43" t="s">
        <v>29</v>
      </c>
      <c r="AH83" s="43" t="s">
        <v>29</v>
      </c>
      <c r="AI83" s="46" t="s">
        <v>29</v>
      </c>
      <c r="AK83" s="35" t="s">
        <v>188</v>
      </c>
      <c r="AL83" s="47" t="s">
        <v>176</v>
      </c>
      <c r="AM83" s="37" t="s">
        <v>33</v>
      </c>
      <c r="AN83" s="209" t="b">
        <f t="shared" si="13"/>
        <v>1</v>
      </c>
      <c r="AO83" s="206" t="b">
        <f t="shared" si="10"/>
        <v>1</v>
      </c>
      <c r="AP83" s="39" t="b">
        <f t="shared" si="16"/>
        <v>1</v>
      </c>
      <c r="AQ83" s="39" t="s">
        <v>26</v>
      </c>
      <c r="AR83" s="40" t="s">
        <v>35</v>
      </c>
      <c r="AS83" s="41">
        <v>20</v>
      </c>
      <c r="AT83" s="43" t="s">
        <v>29</v>
      </c>
      <c r="AU83" s="43" t="s">
        <v>29</v>
      </c>
      <c r="AV83" s="44" t="s">
        <v>29</v>
      </c>
      <c r="AW83" s="43" t="s">
        <v>29</v>
      </c>
      <c r="AX83" s="45" t="s">
        <v>29</v>
      </c>
      <c r="AY83" s="43" t="s">
        <v>29</v>
      </c>
      <c r="AZ83" s="43" t="s">
        <v>29</v>
      </c>
      <c r="BA83" s="46" t="s">
        <v>29</v>
      </c>
    </row>
    <row r="84" spans="18:53" ht="19.5" customHeight="1">
      <c r="R84" s="35" t="s">
        <v>120</v>
      </c>
      <c r="S84" s="36" t="s">
        <v>233</v>
      </c>
      <c r="T84" s="37" t="s">
        <v>64</v>
      </c>
      <c r="U84" s="206" t="b">
        <f t="shared" si="14"/>
        <v>0</v>
      </c>
      <c r="V84" s="38" t="b">
        <f t="shared" si="12"/>
        <v>0</v>
      </c>
      <c r="W84" s="203" t="b">
        <f t="shared" si="15"/>
        <v>1</v>
      </c>
      <c r="X84" s="39" t="s">
        <v>34</v>
      </c>
      <c r="Y84" s="40" t="s">
        <v>27</v>
      </c>
      <c r="Z84" s="41">
        <v>5</v>
      </c>
      <c r="AA84" s="42" t="s">
        <v>28</v>
      </c>
      <c r="AB84" s="43" t="s">
        <v>29</v>
      </c>
      <c r="AC84" s="43" t="s">
        <v>29</v>
      </c>
      <c r="AD84" s="44" t="s">
        <v>29</v>
      </c>
      <c r="AE84" s="43" t="s">
        <v>29</v>
      </c>
      <c r="AF84" s="45" t="s">
        <v>30</v>
      </c>
      <c r="AG84" s="43" t="s">
        <v>30</v>
      </c>
      <c r="AH84" s="43" t="s">
        <v>30</v>
      </c>
      <c r="AI84" s="46" t="s">
        <v>29</v>
      </c>
      <c r="AK84" s="35" t="s">
        <v>188</v>
      </c>
      <c r="AL84" s="47" t="s">
        <v>124</v>
      </c>
      <c r="AM84" s="37" t="s">
        <v>33</v>
      </c>
      <c r="AN84" s="209" t="b">
        <f t="shared" si="13"/>
        <v>1</v>
      </c>
      <c r="AO84" s="206" t="b">
        <f t="shared" si="10"/>
        <v>1</v>
      </c>
      <c r="AP84" s="39" t="b">
        <f t="shared" si="16"/>
        <v>1</v>
      </c>
      <c r="AQ84" s="39" t="s">
        <v>26</v>
      </c>
      <c r="AR84" s="40" t="s">
        <v>35</v>
      </c>
      <c r="AS84" s="41">
        <v>13</v>
      </c>
      <c r="AT84" s="43" t="s">
        <v>29</v>
      </c>
      <c r="AU84" s="43" t="s">
        <v>29</v>
      </c>
      <c r="AV84" s="44" t="s">
        <v>29</v>
      </c>
      <c r="AW84" s="43" t="s">
        <v>29</v>
      </c>
      <c r="AX84" s="45" t="s">
        <v>29</v>
      </c>
      <c r="AY84" s="43" t="s">
        <v>29</v>
      </c>
      <c r="AZ84" s="43" t="s">
        <v>29</v>
      </c>
      <c r="BA84" s="46" t="s">
        <v>29</v>
      </c>
    </row>
    <row r="85" spans="18:53" ht="19.5" customHeight="1">
      <c r="R85" s="35" t="s">
        <v>234</v>
      </c>
      <c r="S85" s="36" t="s">
        <v>231</v>
      </c>
      <c r="T85" s="37" t="s">
        <v>64</v>
      </c>
      <c r="U85" s="206" t="b">
        <f t="shared" si="14"/>
        <v>0</v>
      </c>
      <c r="V85" s="38" t="b">
        <f t="shared" si="12"/>
        <v>0</v>
      </c>
      <c r="W85" s="203" t="b">
        <f t="shared" si="15"/>
        <v>1</v>
      </c>
      <c r="X85" s="39" t="s">
        <v>76</v>
      </c>
      <c r="Y85" s="40" t="s">
        <v>27</v>
      </c>
      <c r="Z85" s="41">
        <v>21</v>
      </c>
      <c r="AA85" s="42" t="s">
        <v>28</v>
      </c>
      <c r="AB85" s="43" t="s">
        <v>29</v>
      </c>
      <c r="AC85" s="43" t="s">
        <v>29</v>
      </c>
      <c r="AD85" s="44" t="s">
        <v>29</v>
      </c>
      <c r="AE85" s="43" t="s">
        <v>29</v>
      </c>
      <c r="AF85" s="45" t="s">
        <v>30</v>
      </c>
      <c r="AG85" s="43" t="s">
        <v>30</v>
      </c>
      <c r="AH85" s="43" t="s">
        <v>30</v>
      </c>
      <c r="AI85" s="46" t="s">
        <v>29</v>
      </c>
      <c r="AK85" s="35" t="s">
        <v>188</v>
      </c>
      <c r="AL85" s="47" t="s">
        <v>181</v>
      </c>
      <c r="AM85" s="37" t="s">
        <v>33</v>
      </c>
      <c r="AN85" s="209" t="b">
        <f t="shared" si="13"/>
        <v>1</v>
      </c>
      <c r="AO85" s="206" t="b">
        <f t="shared" si="10"/>
        <v>1</v>
      </c>
      <c r="AP85" s="39" t="b">
        <f t="shared" si="16"/>
        <v>1</v>
      </c>
      <c r="AQ85" s="39" t="s">
        <v>26</v>
      </c>
      <c r="AR85" s="40" t="s">
        <v>35</v>
      </c>
      <c r="AS85" s="41">
        <v>15</v>
      </c>
      <c r="AT85" s="43" t="s">
        <v>29</v>
      </c>
      <c r="AU85" s="43" t="s">
        <v>29</v>
      </c>
      <c r="AV85" s="44" t="s">
        <v>29</v>
      </c>
      <c r="AW85" s="43" t="s">
        <v>29</v>
      </c>
      <c r="AX85" s="45" t="s">
        <v>29</v>
      </c>
      <c r="AY85" s="43" t="s">
        <v>29</v>
      </c>
      <c r="AZ85" s="43" t="s">
        <v>29</v>
      </c>
      <c r="BA85" s="46" t="s">
        <v>29</v>
      </c>
    </row>
    <row r="86" spans="18:53" ht="19.5" customHeight="1">
      <c r="R86" s="35" t="s">
        <v>234</v>
      </c>
      <c r="S86" s="36" t="s">
        <v>232</v>
      </c>
      <c r="T86" s="37" t="s">
        <v>64</v>
      </c>
      <c r="U86" s="206" t="b">
        <f t="shared" si="14"/>
        <v>1</v>
      </c>
      <c r="V86" s="38" t="b">
        <f t="shared" si="12"/>
        <v>1</v>
      </c>
      <c r="W86" s="203" t="b">
        <f t="shared" si="15"/>
        <v>1</v>
      </c>
      <c r="X86" s="39" t="s">
        <v>76</v>
      </c>
      <c r="Y86" s="40" t="s">
        <v>35</v>
      </c>
      <c r="Z86" s="41">
        <v>15</v>
      </c>
      <c r="AA86" s="42" t="s">
        <v>28</v>
      </c>
      <c r="AB86" s="43" t="s">
        <v>29</v>
      </c>
      <c r="AC86" s="43" t="s">
        <v>29</v>
      </c>
      <c r="AD86" s="44" t="s">
        <v>29</v>
      </c>
      <c r="AE86" s="43" t="s">
        <v>29</v>
      </c>
      <c r="AF86" s="45" t="s">
        <v>29</v>
      </c>
      <c r="AG86" s="43" t="s">
        <v>29</v>
      </c>
      <c r="AH86" s="43" t="s">
        <v>29</v>
      </c>
      <c r="AI86" s="46" t="s">
        <v>29</v>
      </c>
      <c r="AK86" s="35" t="s">
        <v>188</v>
      </c>
      <c r="AL86" s="47" t="s">
        <v>235</v>
      </c>
      <c r="AM86" s="37" t="s">
        <v>33</v>
      </c>
      <c r="AN86" s="209" t="b">
        <f t="shared" si="13"/>
        <v>1</v>
      </c>
      <c r="AO86" s="206" t="b">
        <f t="shared" si="10"/>
        <v>1</v>
      </c>
      <c r="AP86" s="39" t="b">
        <f t="shared" si="16"/>
        <v>1</v>
      </c>
      <c r="AQ86" s="39" t="s">
        <v>26</v>
      </c>
      <c r="AR86" s="40" t="s">
        <v>35</v>
      </c>
      <c r="AS86" s="41">
        <v>11</v>
      </c>
      <c r="AT86" s="43" t="s">
        <v>29</v>
      </c>
      <c r="AU86" s="43" t="s">
        <v>29</v>
      </c>
      <c r="AV86" s="44" t="s">
        <v>29</v>
      </c>
      <c r="AW86" s="43" t="s">
        <v>29</v>
      </c>
      <c r="AX86" s="45" t="s">
        <v>29</v>
      </c>
      <c r="AY86" s="43" t="s">
        <v>29</v>
      </c>
      <c r="AZ86" s="43" t="s">
        <v>29</v>
      </c>
      <c r="BA86" s="46" t="s">
        <v>29</v>
      </c>
    </row>
    <row r="87" spans="18:53" ht="19.5" customHeight="1">
      <c r="R87" s="35" t="s">
        <v>236</v>
      </c>
      <c r="S87" s="36" t="s">
        <v>64</v>
      </c>
      <c r="T87" s="37" t="s">
        <v>64</v>
      </c>
      <c r="U87" s="206" t="b">
        <f t="shared" si="14"/>
        <v>1</v>
      </c>
      <c r="V87" s="38" t="b">
        <f t="shared" si="12"/>
        <v>1</v>
      </c>
      <c r="W87" s="203" t="b">
        <f t="shared" si="15"/>
        <v>1</v>
      </c>
      <c r="X87" s="39" t="s">
        <v>34</v>
      </c>
      <c r="Y87" s="40" t="s">
        <v>66</v>
      </c>
      <c r="Z87" s="41">
        <v>18</v>
      </c>
      <c r="AA87" s="42" t="s">
        <v>237</v>
      </c>
      <c r="AB87" s="43" t="s">
        <v>29</v>
      </c>
      <c r="AC87" s="43" t="s">
        <v>29</v>
      </c>
      <c r="AD87" s="44" t="s">
        <v>238</v>
      </c>
      <c r="AE87" s="43" t="s">
        <v>99</v>
      </c>
      <c r="AF87" s="45" t="s">
        <v>29</v>
      </c>
      <c r="AG87" s="43" t="s">
        <v>29</v>
      </c>
      <c r="AH87" s="43" t="s">
        <v>29</v>
      </c>
      <c r="AI87" s="46" t="s">
        <v>99</v>
      </c>
      <c r="AK87" s="35" t="s">
        <v>188</v>
      </c>
      <c r="AL87" s="47" t="s">
        <v>239</v>
      </c>
      <c r="AM87" s="37" t="s">
        <v>33</v>
      </c>
      <c r="AN87" s="209" t="b">
        <f t="shared" si="13"/>
        <v>1</v>
      </c>
      <c r="AO87" s="206" t="b">
        <f t="shared" si="10"/>
        <v>1</v>
      </c>
      <c r="AP87" s="39" t="b">
        <f t="shared" si="16"/>
        <v>1</v>
      </c>
      <c r="AQ87" s="39" t="s">
        <v>26</v>
      </c>
      <c r="AR87" s="40" t="s">
        <v>35</v>
      </c>
      <c r="AS87" s="41">
        <v>25</v>
      </c>
      <c r="AT87" s="43" t="s">
        <v>29</v>
      </c>
      <c r="AU87" s="43" t="s">
        <v>29</v>
      </c>
      <c r="AV87" s="44" t="s">
        <v>29</v>
      </c>
      <c r="AW87" s="43" t="s">
        <v>29</v>
      </c>
      <c r="AX87" s="45" t="s">
        <v>29</v>
      </c>
      <c r="AY87" s="43" t="s">
        <v>29</v>
      </c>
      <c r="AZ87" s="43" t="s">
        <v>29</v>
      </c>
      <c r="BA87" s="46" t="s">
        <v>29</v>
      </c>
    </row>
    <row r="88" spans="18:53" ht="19.5" customHeight="1">
      <c r="R88" s="35" t="s">
        <v>240</v>
      </c>
      <c r="S88" s="36" t="s">
        <v>64</v>
      </c>
      <c r="T88" s="37" t="s">
        <v>64</v>
      </c>
      <c r="U88" s="206" t="b">
        <f t="shared" si="14"/>
        <v>1</v>
      </c>
      <c r="V88" s="38" t="b">
        <f t="shared" si="12"/>
        <v>1</v>
      </c>
      <c r="W88" s="203" t="b">
        <f t="shared" si="15"/>
        <v>1</v>
      </c>
      <c r="X88" s="39" t="s">
        <v>34</v>
      </c>
      <c r="Y88" s="40" t="s">
        <v>57</v>
      </c>
      <c r="Z88" s="41">
        <v>6</v>
      </c>
      <c r="AA88" s="42" t="s">
        <v>241</v>
      </c>
      <c r="AB88" s="43" t="s">
        <v>29</v>
      </c>
      <c r="AC88" s="43" t="s">
        <v>29</v>
      </c>
      <c r="AD88" s="44" t="s">
        <v>129</v>
      </c>
      <c r="AE88" s="43" t="s">
        <v>129</v>
      </c>
      <c r="AF88" s="45" t="s">
        <v>29</v>
      </c>
      <c r="AG88" s="43" t="s">
        <v>29</v>
      </c>
      <c r="AH88" s="43" t="s">
        <v>29</v>
      </c>
      <c r="AI88" s="46" t="s">
        <v>29</v>
      </c>
      <c r="AK88" s="35" t="s">
        <v>188</v>
      </c>
      <c r="AL88" s="47" t="s">
        <v>242</v>
      </c>
      <c r="AM88" s="37" t="s">
        <v>33</v>
      </c>
      <c r="AN88" s="209" t="b">
        <f t="shared" si="13"/>
        <v>1</v>
      </c>
      <c r="AO88" s="206" t="b">
        <f t="shared" si="10"/>
        <v>1</v>
      </c>
      <c r="AP88" s="39" t="b">
        <f t="shared" si="16"/>
        <v>1</v>
      </c>
      <c r="AQ88" s="39" t="s">
        <v>26</v>
      </c>
      <c r="AR88" s="40" t="s">
        <v>35</v>
      </c>
      <c r="AS88" s="41">
        <v>9</v>
      </c>
      <c r="AT88" s="43" t="s">
        <v>29</v>
      </c>
      <c r="AU88" s="43" t="s">
        <v>29</v>
      </c>
      <c r="AV88" s="44" t="s">
        <v>29</v>
      </c>
      <c r="AW88" s="43" t="s">
        <v>29</v>
      </c>
      <c r="AX88" s="45" t="s">
        <v>29</v>
      </c>
      <c r="AY88" s="43" t="s">
        <v>29</v>
      </c>
      <c r="AZ88" s="43" t="s">
        <v>29</v>
      </c>
      <c r="BA88" s="46" t="s">
        <v>29</v>
      </c>
    </row>
    <row r="89" spans="18:53" ht="19.5" customHeight="1">
      <c r="R89" s="35" t="s">
        <v>141</v>
      </c>
      <c r="S89" s="36" t="s">
        <v>220</v>
      </c>
      <c r="T89" s="37" t="s">
        <v>64</v>
      </c>
      <c r="U89" s="206" t="b">
        <f t="shared" si="14"/>
        <v>0</v>
      </c>
      <c r="V89" s="38" t="b">
        <f t="shared" si="12"/>
        <v>0</v>
      </c>
      <c r="W89" s="203" t="b">
        <f t="shared" si="15"/>
        <v>1</v>
      </c>
      <c r="X89" s="39" t="s">
        <v>34</v>
      </c>
      <c r="Y89" s="40" t="s">
        <v>27</v>
      </c>
      <c r="Z89" s="41">
        <v>36</v>
      </c>
      <c r="AA89" s="42" t="s">
        <v>28</v>
      </c>
      <c r="AB89" s="43" t="s">
        <v>29</v>
      </c>
      <c r="AC89" s="43" t="s">
        <v>29</v>
      </c>
      <c r="AD89" s="44" t="s">
        <v>29</v>
      </c>
      <c r="AE89" s="43" t="s">
        <v>29</v>
      </c>
      <c r="AF89" s="45" t="s">
        <v>30</v>
      </c>
      <c r="AG89" s="43" t="s">
        <v>30</v>
      </c>
      <c r="AH89" s="43" t="s">
        <v>30</v>
      </c>
      <c r="AI89" s="46" t="s">
        <v>29</v>
      </c>
      <c r="AK89" s="35" t="s">
        <v>188</v>
      </c>
      <c r="AL89" s="47" t="s">
        <v>243</v>
      </c>
      <c r="AM89" s="37" t="s">
        <v>33</v>
      </c>
      <c r="AN89" s="209" t="b">
        <f t="shared" si="13"/>
        <v>1</v>
      </c>
      <c r="AO89" s="206" t="b">
        <f t="shared" si="10"/>
        <v>1</v>
      </c>
      <c r="AP89" s="39" t="b">
        <f t="shared" si="16"/>
        <v>1</v>
      </c>
      <c r="AQ89" s="39" t="s">
        <v>26</v>
      </c>
      <c r="AR89" s="40" t="s">
        <v>35</v>
      </c>
      <c r="AS89" s="41">
        <v>9</v>
      </c>
      <c r="AT89" s="43" t="s">
        <v>29</v>
      </c>
      <c r="AU89" s="43" t="s">
        <v>29</v>
      </c>
      <c r="AV89" s="44" t="s">
        <v>29</v>
      </c>
      <c r="AW89" s="43" t="s">
        <v>29</v>
      </c>
      <c r="AX89" s="45" t="s">
        <v>29</v>
      </c>
      <c r="AY89" s="43" t="s">
        <v>29</v>
      </c>
      <c r="AZ89" s="43" t="s">
        <v>29</v>
      </c>
      <c r="BA89" s="46" t="s">
        <v>29</v>
      </c>
    </row>
    <row r="90" spans="18:53" ht="19.5" customHeight="1">
      <c r="R90" s="35" t="s">
        <v>141</v>
      </c>
      <c r="S90" s="36" t="s">
        <v>222</v>
      </c>
      <c r="T90" s="37" t="s">
        <v>64</v>
      </c>
      <c r="U90" s="206" t="b">
        <f t="shared" si="14"/>
        <v>1</v>
      </c>
      <c r="V90" s="38" t="b">
        <f t="shared" si="12"/>
        <v>1</v>
      </c>
      <c r="W90" s="203" t="b">
        <f t="shared" si="15"/>
        <v>1</v>
      </c>
      <c r="X90" s="39" t="s">
        <v>34</v>
      </c>
      <c r="Y90" s="40" t="s">
        <v>35</v>
      </c>
      <c r="Z90" s="41">
        <v>5</v>
      </c>
      <c r="AA90" s="42" t="s">
        <v>28</v>
      </c>
      <c r="AB90" s="43" t="s">
        <v>29</v>
      </c>
      <c r="AC90" s="43" t="s">
        <v>29</v>
      </c>
      <c r="AD90" s="44" t="s">
        <v>29</v>
      </c>
      <c r="AE90" s="43" t="s">
        <v>29</v>
      </c>
      <c r="AF90" s="45" t="s">
        <v>29</v>
      </c>
      <c r="AG90" s="43" t="s">
        <v>29</v>
      </c>
      <c r="AH90" s="43" t="s">
        <v>29</v>
      </c>
      <c r="AI90" s="46" t="s">
        <v>29</v>
      </c>
      <c r="AK90" s="35" t="s">
        <v>188</v>
      </c>
      <c r="AL90" s="47" t="s">
        <v>185</v>
      </c>
      <c r="AM90" s="37" t="s">
        <v>33</v>
      </c>
      <c r="AN90" s="209" t="b">
        <f t="shared" si="13"/>
        <v>1</v>
      </c>
      <c r="AO90" s="206" t="b">
        <f t="shared" si="10"/>
        <v>1</v>
      </c>
      <c r="AP90" s="39" t="b">
        <f t="shared" si="16"/>
        <v>1</v>
      </c>
      <c r="AQ90" s="39" t="s">
        <v>26</v>
      </c>
      <c r="AR90" s="40" t="s">
        <v>35</v>
      </c>
      <c r="AS90" s="41">
        <v>28</v>
      </c>
      <c r="AT90" s="43" t="s">
        <v>29</v>
      </c>
      <c r="AU90" s="43" t="s">
        <v>29</v>
      </c>
      <c r="AV90" s="44" t="s">
        <v>29</v>
      </c>
      <c r="AW90" s="43" t="s">
        <v>29</v>
      </c>
      <c r="AX90" s="45" t="s">
        <v>29</v>
      </c>
      <c r="AY90" s="43" t="s">
        <v>29</v>
      </c>
      <c r="AZ90" s="43" t="s">
        <v>29</v>
      </c>
      <c r="BA90" s="46" t="s">
        <v>29</v>
      </c>
    </row>
    <row r="91" spans="18:53" ht="19.5" customHeight="1">
      <c r="R91" s="35" t="s">
        <v>38</v>
      </c>
      <c r="S91" s="36" t="s">
        <v>72</v>
      </c>
      <c r="T91" s="37" t="s">
        <v>72</v>
      </c>
      <c r="U91" s="206" t="b">
        <f t="shared" si="14"/>
        <v>0</v>
      </c>
      <c r="V91" s="38" t="b">
        <f t="shared" si="12"/>
        <v>0</v>
      </c>
      <c r="W91" s="203" t="b">
        <f t="shared" si="15"/>
        <v>1</v>
      </c>
      <c r="X91" s="39" t="s">
        <v>26</v>
      </c>
      <c r="Y91" s="40" t="s">
        <v>27</v>
      </c>
      <c r="Z91" s="41">
        <v>12</v>
      </c>
      <c r="AA91" s="42" t="s">
        <v>28</v>
      </c>
      <c r="AB91" s="43" t="s">
        <v>29</v>
      </c>
      <c r="AC91" s="43" t="s">
        <v>29</v>
      </c>
      <c r="AD91" s="44" t="s">
        <v>29</v>
      </c>
      <c r="AE91" s="43" t="s">
        <v>29</v>
      </c>
      <c r="AF91" s="45" t="s">
        <v>30</v>
      </c>
      <c r="AG91" s="43" t="s">
        <v>30</v>
      </c>
      <c r="AH91" s="43" t="s">
        <v>30</v>
      </c>
      <c r="AI91" s="46" t="s">
        <v>29</v>
      </c>
      <c r="AK91" s="35" t="s">
        <v>244</v>
      </c>
      <c r="AL91" s="47" t="s">
        <v>137</v>
      </c>
      <c r="AM91" s="37" t="s">
        <v>33</v>
      </c>
      <c r="AN91" s="209" t="b">
        <f t="shared" si="13"/>
        <v>1</v>
      </c>
      <c r="AO91" s="206" t="b">
        <f t="shared" ref="AO91:AO98" si="17">IF(COUNTIF($J$15:$K$19,$AR91)=0,IF(COUNTIF($L$15:$M$19,$AR91)=0,IF(VLOOKUP($AR91,$N$15:$O$19,2,FALSE)="가 능",TRUE,FALSE),IF(VLOOKUP($AR91,$L$15:$M$19,2,FALSE)="가 능",TRUE,FALSE)),IF(VLOOKUP($AR91,$J$15:$K$19,2,FALSE)="가 능",TRUE,FALSE))</f>
        <v>1</v>
      </c>
      <c r="AP91" s="39" t="b">
        <f t="shared" si="16"/>
        <v>1</v>
      </c>
      <c r="AQ91" s="39" t="s">
        <v>34</v>
      </c>
      <c r="AR91" s="40" t="s">
        <v>35</v>
      </c>
      <c r="AS91" s="41">
        <v>100</v>
      </c>
      <c r="AT91" s="43" t="s">
        <v>29</v>
      </c>
      <c r="AU91" s="43" t="s">
        <v>29</v>
      </c>
      <c r="AV91" s="44" t="s">
        <v>29</v>
      </c>
      <c r="AW91" s="43" t="s">
        <v>29</v>
      </c>
      <c r="AX91" s="45" t="s">
        <v>29</v>
      </c>
      <c r="AY91" s="43" t="s">
        <v>29</v>
      </c>
      <c r="AZ91" s="43" t="s">
        <v>29</v>
      </c>
      <c r="BA91" s="46" t="s">
        <v>29</v>
      </c>
    </row>
    <row r="92" spans="18:53" ht="19.5" customHeight="1">
      <c r="R92" s="35" t="s">
        <v>38</v>
      </c>
      <c r="S92" s="36" t="s">
        <v>245</v>
      </c>
      <c r="T92" s="37" t="s">
        <v>72</v>
      </c>
      <c r="U92" s="206" t="b">
        <f t="shared" si="14"/>
        <v>0</v>
      </c>
      <c r="V92" s="38" t="b">
        <f t="shared" si="12"/>
        <v>0</v>
      </c>
      <c r="W92" s="203" t="b">
        <f t="shared" si="15"/>
        <v>1</v>
      </c>
      <c r="X92" s="39" t="s">
        <v>26</v>
      </c>
      <c r="Y92" s="40" t="s">
        <v>27</v>
      </c>
      <c r="Z92" s="41">
        <v>3</v>
      </c>
      <c r="AA92" s="42" t="s">
        <v>28</v>
      </c>
      <c r="AB92" s="43" t="s">
        <v>29</v>
      </c>
      <c r="AC92" s="43" t="s">
        <v>29</v>
      </c>
      <c r="AD92" s="44" t="s">
        <v>29</v>
      </c>
      <c r="AE92" s="43" t="s">
        <v>29</v>
      </c>
      <c r="AF92" s="45" t="s">
        <v>30</v>
      </c>
      <c r="AG92" s="43" t="s">
        <v>30</v>
      </c>
      <c r="AH92" s="43" t="s">
        <v>30</v>
      </c>
      <c r="AI92" s="46" t="s">
        <v>29</v>
      </c>
      <c r="AK92" s="35" t="s">
        <v>244</v>
      </c>
      <c r="AL92" s="47" t="s">
        <v>39</v>
      </c>
      <c r="AM92" s="37" t="s">
        <v>33</v>
      </c>
      <c r="AN92" s="209" t="b">
        <f t="shared" si="13"/>
        <v>1</v>
      </c>
      <c r="AO92" s="206" t="b">
        <f t="shared" si="17"/>
        <v>1</v>
      </c>
      <c r="AP92" s="39" t="b">
        <f t="shared" si="16"/>
        <v>1</v>
      </c>
      <c r="AQ92" s="39" t="s">
        <v>34</v>
      </c>
      <c r="AR92" s="40" t="s">
        <v>35</v>
      </c>
      <c r="AS92" s="41">
        <v>63</v>
      </c>
      <c r="AT92" s="43" t="s">
        <v>29</v>
      </c>
      <c r="AU92" s="43" t="s">
        <v>29</v>
      </c>
      <c r="AV92" s="44" t="s">
        <v>29</v>
      </c>
      <c r="AW92" s="43" t="s">
        <v>29</v>
      </c>
      <c r="AX92" s="45" t="s">
        <v>29</v>
      </c>
      <c r="AY92" s="43" t="s">
        <v>29</v>
      </c>
      <c r="AZ92" s="43" t="s">
        <v>29</v>
      </c>
      <c r="BA92" s="46" t="s">
        <v>29</v>
      </c>
    </row>
    <row r="93" spans="18:53" ht="19.5" customHeight="1">
      <c r="R93" s="35" t="s">
        <v>246</v>
      </c>
      <c r="S93" s="36" t="s">
        <v>72</v>
      </c>
      <c r="T93" s="37" t="s">
        <v>72</v>
      </c>
      <c r="U93" s="206" t="b">
        <f t="shared" si="14"/>
        <v>0</v>
      </c>
      <c r="V93" s="38" t="b">
        <f t="shared" si="12"/>
        <v>0</v>
      </c>
      <c r="W93" s="203" t="b">
        <f t="shared" si="15"/>
        <v>1</v>
      </c>
      <c r="X93" s="39" t="s">
        <v>26</v>
      </c>
      <c r="Y93" s="40" t="s">
        <v>27</v>
      </c>
      <c r="Z93" s="41">
        <v>43</v>
      </c>
      <c r="AA93" s="42" t="s">
        <v>28</v>
      </c>
      <c r="AB93" s="43" t="s">
        <v>29</v>
      </c>
      <c r="AC93" s="43" t="s">
        <v>29</v>
      </c>
      <c r="AD93" s="44" t="s">
        <v>29</v>
      </c>
      <c r="AE93" s="43" t="s">
        <v>29</v>
      </c>
      <c r="AF93" s="45" t="s">
        <v>30</v>
      </c>
      <c r="AG93" s="43" t="s">
        <v>30</v>
      </c>
      <c r="AH93" s="43" t="s">
        <v>30</v>
      </c>
      <c r="AI93" s="46" t="s">
        <v>29</v>
      </c>
      <c r="AK93" s="35" t="s">
        <v>244</v>
      </c>
      <c r="AL93" s="47" t="s">
        <v>69</v>
      </c>
      <c r="AM93" s="37" t="s">
        <v>33</v>
      </c>
      <c r="AN93" s="209" t="b">
        <f t="shared" si="13"/>
        <v>1</v>
      </c>
      <c r="AO93" s="206" t="b">
        <f t="shared" si="17"/>
        <v>1</v>
      </c>
      <c r="AP93" s="39" t="b">
        <f t="shared" si="16"/>
        <v>1</v>
      </c>
      <c r="AQ93" s="39" t="s">
        <v>34</v>
      </c>
      <c r="AR93" s="40" t="s">
        <v>35</v>
      </c>
      <c r="AS93" s="41">
        <v>35</v>
      </c>
      <c r="AT93" s="43" t="s">
        <v>29</v>
      </c>
      <c r="AU93" s="43" t="s">
        <v>29</v>
      </c>
      <c r="AV93" s="44" t="s">
        <v>29</v>
      </c>
      <c r="AW93" s="43" t="s">
        <v>29</v>
      </c>
      <c r="AX93" s="45" t="s">
        <v>29</v>
      </c>
      <c r="AY93" s="43" t="s">
        <v>29</v>
      </c>
      <c r="AZ93" s="43" t="s">
        <v>29</v>
      </c>
      <c r="BA93" s="46" t="s">
        <v>29</v>
      </c>
    </row>
    <row r="94" spans="18:53" ht="19.5" customHeight="1">
      <c r="R94" s="35" t="s">
        <v>43</v>
      </c>
      <c r="S94" s="36" t="s">
        <v>72</v>
      </c>
      <c r="T94" s="37" t="s">
        <v>72</v>
      </c>
      <c r="U94" s="206" t="b">
        <f t="shared" si="14"/>
        <v>0</v>
      </c>
      <c r="V94" s="38" t="b">
        <f t="shared" si="12"/>
        <v>0</v>
      </c>
      <c r="W94" s="203" t="b">
        <f t="shared" si="15"/>
        <v>1</v>
      </c>
      <c r="X94" s="39" t="s">
        <v>26</v>
      </c>
      <c r="Y94" s="40" t="s">
        <v>27</v>
      </c>
      <c r="Z94" s="41">
        <v>15</v>
      </c>
      <c r="AA94" s="42" t="s">
        <v>28</v>
      </c>
      <c r="AB94" s="43" t="s">
        <v>29</v>
      </c>
      <c r="AC94" s="43" t="s">
        <v>29</v>
      </c>
      <c r="AD94" s="44" t="s">
        <v>29</v>
      </c>
      <c r="AE94" s="43" t="s">
        <v>29</v>
      </c>
      <c r="AF94" s="45" t="s">
        <v>30</v>
      </c>
      <c r="AG94" s="43" t="s">
        <v>30</v>
      </c>
      <c r="AH94" s="43" t="s">
        <v>30</v>
      </c>
      <c r="AI94" s="46" t="s">
        <v>29</v>
      </c>
      <c r="AK94" s="35" t="s">
        <v>244</v>
      </c>
      <c r="AL94" s="47" t="s">
        <v>247</v>
      </c>
      <c r="AM94" s="37" t="s">
        <v>33</v>
      </c>
      <c r="AN94" s="209" t="b">
        <f t="shared" si="13"/>
        <v>1</v>
      </c>
      <c r="AO94" s="206" t="b">
        <f t="shared" si="17"/>
        <v>1</v>
      </c>
      <c r="AP94" s="39" t="b">
        <f t="shared" si="16"/>
        <v>1</v>
      </c>
      <c r="AQ94" s="39" t="s">
        <v>26</v>
      </c>
      <c r="AR94" s="40" t="s">
        <v>35</v>
      </c>
      <c r="AS94" s="41">
        <v>34</v>
      </c>
      <c r="AT94" s="43" t="s">
        <v>29</v>
      </c>
      <c r="AU94" s="43" t="s">
        <v>29</v>
      </c>
      <c r="AV94" s="44" t="s">
        <v>29</v>
      </c>
      <c r="AW94" s="43" t="s">
        <v>29</v>
      </c>
      <c r="AX94" s="45" t="s">
        <v>29</v>
      </c>
      <c r="AY94" s="43" t="s">
        <v>29</v>
      </c>
      <c r="AZ94" s="43" t="s">
        <v>29</v>
      </c>
      <c r="BA94" s="46" t="s">
        <v>29</v>
      </c>
    </row>
    <row r="95" spans="18:53" ht="19.5" customHeight="1">
      <c r="R95" s="35" t="s">
        <v>49</v>
      </c>
      <c r="S95" s="36" t="s">
        <v>72</v>
      </c>
      <c r="T95" s="37" t="s">
        <v>72</v>
      </c>
      <c r="U95" s="206" t="b">
        <f t="shared" si="14"/>
        <v>0</v>
      </c>
      <c r="V95" s="38" t="b">
        <f t="shared" si="12"/>
        <v>0</v>
      </c>
      <c r="W95" s="203" t="b">
        <f t="shared" si="15"/>
        <v>1</v>
      </c>
      <c r="X95" s="39" t="s">
        <v>26</v>
      </c>
      <c r="Y95" s="40" t="s">
        <v>50</v>
      </c>
      <c r="Z95" s="41">
        <v>5</v>
      </c>
      <c r="AA95" s="52" t="s">
        <v>51</v>
      </c>
      <c r="AB95" s="43" t="s">
        <v>29</v>
      </c>
      <c r="AC95" s="43" t="s">
        <v>29</v>
      </c>
      <c r="AD95" s="44" t="s">
        <v>52</v>
      </c>
      <c r="AE95" s="43" t="s">
        <v>52</v>
      </c>
      <c r="AF95" s="45" t="s">
        <v>29</v>
      </c>
      <c r="AG95" s="43" t="s">
        <v>30</v>
      </c>
      <c r="AH95" s="43" t="s">
        <v>30</v>
      </c>
      <c r="AI95" s="46" t="s">
        <v>29</v>
      </c>
      <c r="AK95" s="35" t="s">
        <v>244</v>
      </c>
      <c r="AL95" s="47" t="s">
        <v>248</v>
      </c>
      <c r="AM95" s="37" t="s">
        <v>33</v>
      </c>
      <c r="AN95" s="209" t="b">
        <f t="shared" si="13"/>
        <v>1</v>
      </c>
      <c r="AO95" s="206" t="b">
        <f t="shared" si="17"/>
        <v>1</v>
      </c>
      <c r="AP95" s="39" t="b">
        <f t="shared" si="16"/>
        <v>1</v>
      </c>
      <c r="AQ95" s="39" t="s">
        <v>26</v>
      </c>
      <c r="AR95" s="40" t="s">
        <v>35</v>
      </c>
      <c r="AS95" s="41">
        <v>20</v>
      </c>
      <c r="AT95" s="43" t="s">
        <v>29</v>
      </c>
      <c r="AU95" s="43" t="s">
        <v>29</v>
      </c>
      <c r="AV95" s="44" t="s">
        <v>29</v>
      </c>
      <c r="AW95" s="43" t="s">
        <v>29</v>
      </c>
      <c r="AX95" s="45" t="s">
        <v>29</v>
      </c>
      <c r="AY95" s="43" t="s">
        <v>29</v>
      </c>
      <c r="AZ95" s="43" t="s">
        <v>29</v>
      </c>
      <c r="BA95" s="46" t="s">
        <v>29</v>
      </c>
    </row>
    <row r="96" spans="18:53" ht="19.5" customHeight="1">
      <c r="R96" s="35" t="s">
        <v>123</v>
      </c>
      <c r="S96" s="36" t="s">
        <v>72</v>
      </c>
      <c r="T96" s="37" t="s">
        <v>72</v>
      </c>
      <c r="U96" s="206" t="b">
        <f t="shared" si="14"/>
        <v>0</v>
      </c>
      <c r="V96" s="38" t="b">
        <f>IF(NOT(AND(LEFT($G$19,1)=LEFT($G$20,1),LEFT($I$19,1)=LEFT($I$20,1),LEFT($I$20,1)="과")),IF(COUNTIF($J$25:$M$25,"과탐 Ⅱ")&gt;=1,IF(COUNTIF($J$15:$K$19,$Y96)=0,IF(COUNTIF($L$15:$M$19,$Y96)=0,IF(VLOOKUP($Y96,$N$15:$O$19,2,FALSE)="가 능",TRUE,FALSE),IF(VLOOKUP($Y96,$L$15:$M$19,2,FALSE)="가 능",TRUE,FALSE)),IF(VLOOKUP($Y96,$J$15:$K$19,2,FALSE)="가 능",TRUE,FALSE)),FALSE),FALSE)</f>
        <v>0</v>
      </c>
      <c r="W96" s="203" t="b">
        <f t="shared" si="15"/>
        <v>1</v>
      </c>
      <c r="X96" s="39" t="s">
        <v>34</v>
      </c>
      <c r="Y96" s="40" t="s">
        <v>27</v>
      </c>
      <c r="Z96" s="41">
        <v>13</v>
      </c>
      <c r="AA96" s="42" t="s">
        <v>28</v>
      </c>
      <c r="AB96" s="43" t="s">
        <v>29</v>
      </c>
      <c r="AC96" s="43" t="s">
        <v>29</v>
      </c>
      <c r="AD96" s="44" t="s">
        <v>29</v>
      </c>
      <c r="AE96" s="43" t="s">
        <v>29</v>
      </c>
      <c r="AF96" s="45" t="s">
        <v>30</v>
      </c>
      <c r="AG96" s="43" t="s">
        <v>30</v>
      </c>
      <c r="AH96" s="43" t="s">
        <v>30</v>
      </c>
      <c r="AI96" s="46" t="s">
        <v>29</v>
      </c>
      <c r="AK96" s="35" t="s">
        <v>244</v>
      </c>
      <c r="AL96" s="47" t="s">
        <v>249</v>
      </c>
      <c r="AM96" s="37" t="s">
        <v>33</v>
      </c>
      <c r="AN96" s="209" t="b">
        <f t="shared" si="13"/>
        <v>1</v>
      </c>
      <c r="AO96" s="206" t="b">
        <f t="shared" si="17"/>
        <v>1</v>
      </c>
      <c r="AP96" s="39" t="b">
        <f t="shared" si="16"/>
        <v>1</v>
      </c>
      <c r="AQ96" s="39" t="s">
        <v>26</v>
      </c>
      <c r="AR96" s="40" t="s">
        <v>35</v>
      </c>
      <c r="AS96" s="41">
        <v>57</v>
      </c>
      <c r="AT96" s="43" t="s">
        <v>29</v>
      </c>
      <c r="AU96" s="43" t="s">
        <v>29</v>
      </c>
      <c r="AV96" s="44" t="s">
        <v>29</v>
      </c>
      <c r="AW96" s="43" t="s">
        <v>29</v>
      </c>
      <c r="AX96" s="45" t="s">
        <v>29</v>
      </c>
      <c r="AY96" s="43" t="s">
        <v>29</v>
      </c>
      <c r="AZ96" s="43" t="s">
        <v>29</v>
      </c>
      <c r="BA96" s="46" t="s">
        <v>29</v>
      </c>
    </row>
    <row r="97" spans="18:53" ht="19.5" customHeight="1">
      <c r="R97" s="35" t="s">
        <v>154</v>
      </c>
      <c r="S97" s="36" t="s">
        <v>72</v>
      </c>
      <c r="T97" s="37" t="s">
        <v>72</v>
      </c>
      <c r="U97" s="206" t="b">
        <f t="shared" si="14"/>
        <v>0</v>
      </c>
      <c r="V97" s="38" t="b">
        <f t="shared" ref="V97:V105" si="18">IF(COUNTIF($J$15:$K$19,$Y97)=0,IF(COUNTIF($L$15:$M$19,$Y97)=0,IF(VLOOKUP($Y97,$N$15:$O$19,2,FALSE)="가 능",TRUE,FALSE),IF(VLOOKUP($Y97,$L$15:$M$19,2,FALSE)="가 능",TRUE,FALSE)),IF(VLOOKUP($Y97,$J$15:$K$19,2,FALSE)="가 능",TRUE,FALSE))</f>
        <v>0</v>
      </c>
      <c r="W97" s="203" t="b">
        <f t="shared" si="15"/>
        <v>1</v>
      </c>
      <c r="X97" s="39" t="s">
        <v>34</v>
      </c>
      <c r="Y97" s="40" t="s">
        <v>27</v>
      </c>
      <c r="Z97" s="41">
        <v>18</v>
      </c>
      <c r="AA97" s="42" t="s">
        <v>28</v>
      </c>
      <c r="AB97" s="43" t="s">
        <v>29</v>
      </c>
      <c r="AC97" s="43" t="s">
        <v>29</v>
      </c>
      <c r="AD97" s="44" t="s">
        <v>29</v>
      </c>
      <c r="AE97" s="43" t="s">
        <v>29</v>
      </c>
      <c r="AF97" s="45" t="s">
        <v>30</v>
      </c>
      <c r="AG97" s="43" t="s">
        <v>30</v>
      </c>
      <c r="AH97" s="43" t="s">
        <v>30</v>
      </c>
      <c r="AI97" s="46" t="s">
        <v>29</v>
      </c>
      <c r="AK97" s="35" t="s">
        <v>244</v>
      </c>
      <c r="AL97" s="47" t="s">
        <v>250</v>
      </c>
      <c r="AM97" s="37" t="s">
        <v>33</v>
      </c>
      <c r="AN97" s="209" t="b">
        <f t="shared" si="13"/>
        <v>1</v>
      </c>
      <c r="AO97" s="206" t="b">
        <f t="shared" si="17"/>
        <v>1</v>
      </c>
      <c r="AP97" s="39" t="b">
        <f t="shared" si="16"/>
        <v>1</v>
      </c>
      <c r="AQ97" s="39" t="s">
        <v>26</v>
      </c>
      <c r="AR97" s="40" t="s">
        <v>35</v>
      </c>
      <c r="AS97" s="41">
        <v>15</v>
      </c>
      <c r="AT97" s="43" t="s">
        <v>29</v>
      </c>
      <c r="AU97" s="43" t="s">
        <v>29</v>
      </c>
      <c r="AV97" s="44" t="s">
        <v>29</v>
      </c>
      <c r="AW97" s="43" t="s">
        <v>29</v>
      </c>
      <c r="AX97" s="45" t="s">
        <v>29</v>
      </c>
      <c r="AY97" s="43" t="s">
        <v>29</v>
      </c>
      <c r="AZ97" s="43" t="s">
        <v>29</v>
      </c>
      <c r="BA97" s="46" t="s">
        <v>29</v>
      </c>
    </row>
    <row r="98" spans="18:53" ht="19.5" customHeight="1">
      <c r="R98" s="35" t="s">
        <v>156</v>
      </c>
      <c r="S98" s="36" t="s">
        <v>72</v>
      </c>
      <c r="T98" s="37" t="s">
        <v>72</v>
      </c>
      <c r="U98" s="206" t="b">
        <f t="shared" si="14"/>
        <v>0</v>
      </c>
      <c r="V98" s="38" t="b">
        <f t="shared" si="18"/>
        <v>0</v>
      </c>
      <c r="W98" s="203" t="b">
        <f t="shared" si="15"/>
        <v>1</v>
      </c>
      <c r="X98" s="39" t="s">
        <v>34</v>
      </c>
      <c r="Y98" s="40" t="s">
        <v>27</v>
      </c>
      <c r="Z98" s="41">
        <v>18</v>
      </c>
      <c r="AA98" s="42" t="s">
        <v>28</v>
      </c>
      <c r="AB98" s="43" t="s">
        <v>29</v>
      </c>
      <c r="AC98" s="43" t="s">
        <v>29</v>
      </c>
      <c r="AD98" s="44" t="s">
        <v>29</v>
      </c>
      <c r="AE98" s="43" t="s">
        <v>29</v>
      </c>
      <c r="AF98" s="45" t="s">
        <v>30</v>
      </c>
      <c r="AG98" s="43" t="s">
        <v>30</v>
      </c>
      <c r="AH98" s="43" t="s">
        <v>30</v>
      </c>
      <c r="AI98" s="46" t="s">
        <v>29</v>
      </c>
      <c r="AK98" s="35" t="s">
        <v>244</v>
      </c>
      <c r="AL98" s="47" t="s">
        <v>251</v>
      </c>
      <c r="AM98" s="37" t="s">
        <v>33</v>
      </c>
      <c r="AN98" s="209" t="b">
        <f t="shared" si="13"/>
        <v>1</v>
      </c>
      <c r="AO98" s="206" t="b">
        <f t="shared" si="17"/>
        <v>1</v>
      </c>
      <c r="AP98" s="39" t="b">
        <f t="shared" si="16"/>
        <v>1</v>
      </c>
      <c r="AQ98" s="39" t="s">
        <v>26</v>
      </c>
      <c r="AR98" s="40" t="s">
        <v>35</v>
      </c>
      <c r="AS98" s="41">
        <v>47</v>
      </c>
      <c r="AT98" s="43" t="s">
        <v>29</v>
      </c>
      <c r="AU98" s="43" t="s">
        <v>29</v>
      </c>
      <c r="AV98" s="44" t="s">
        <v>29</v>
      </c>
      <c r="AW98" s="43" t="s">
        <v>29</v>
      </c>
      <c r="AX98" s="45" t="s">
        <v>29</v>
      </c>
      <c r="AY98" s="43" t="s">
        <v>29</v>
      </c>
      <c r="AZ98" s="43" t="s">
        <v>29</v>
      </c>
      <c r="BA98" s="46" t="s">
        <v>29</v>
      </c>
    </row>
    <row r="99" spans="18:53" ht="19.5" customHeight="1">
      <c r="R99" s="35" t="s">
        <v>159</v>
      </c>
      <c r="S99" s="36" t="s">
        <v>72</v>
      </c>
      <c r="T99" s="37" t="s">
        <v>72</v>
      </c>
      <c r="U99" s="206" t="b">
        <f t="shared" si="14"/>
        <v>0</v>
      </c>
      <c r="V99" s="38" t="b">
        <f t="shared" si="18"/>
        <v>0</v>
      </c>
      <c r="W99" s="203" t="b">
        <f t="shared" si="15"/>
        <v>1</v>
      </c>
      <c r="X99" s="39" t="s">
        <v>76</v>
      </c>
      <c r="Y99" s="40" t="s">
        <v>27</v>
      </c>
      <c r="Z99" s="41">
        <v>21</v>
      </c>
      <c r="AA99" s="42" t="s">
        <v>28</v>
      </c>
      <c r="AB99" s="43" t="s">
        <v>29</v>
      </c>
      <c r="AC99" s="43" t="s">
        <v>29</v>
      </c>
      <c r="AD99" s="44" t="s">
        <v>29</v>
      </c>
      <c r="AE99" s="43" t="s">
        <v>29</v>
      </c>
      <c r="AF99" s="45" t="s">
        <v>30</v>
      </c>
      <c r="AG99" s="43" t="s">
        <v>30</v>
      </c>
      <c r="AH99" s="43" t="s">
        <v>30</v>
      </c>
      <c r="AI99" s="46" t="s">
        <v>29</v>
      </c>
      <c r="AK99" s="35" t="s">
        <v>252</v>
      </c>
      <c r="AL99" s="47" t="s">
        <v>253</v>
      </c>
      <c r="AM99" s="37" t="s">
        <v>33</v>
      </c>
      <c r="AN99" s="209" t="b">
        <f t="shared" si="13"/>
        <v>1</v>
      </c>
      <c r="AO99" s="206" t="b">
        <f t="shared" ref="AO99:AO108" si="19">IF(NOT(AND(LEFT($G$19,1)=LEFT($G$20,1),LEFT($I$19,1)=LEFT($I$20,1),LEFT($I$20,1)="과")),IF(COUNTIF($J$15:$K$19,$AR99)=0,IF(COUNTIF($L$15:$M$19,$AR99)=0,IF(VLOOKUP($AR99,$N$15:$O$19,2,FALSE)="가 능",TRUE,FALSE),IF(VLOOKUP($AR99,$L$15:$M$19,2,FALSE)="가 능",TRUE,FALSE)),IF(VLOOKUP($AR99,$J$15:$K$19,2,FALSE)="가 능",TRUE,FALSE)),FALSE)</f>
        <v>1</v>
      </c>
      <c r="AP99" s="39" t="b">
        <f t="shared" si="16"/>
        <v>1</v>
      </c>
      <c r="AQ99" s="39" t="s">
        <v>34</v>
      </c>
      <c r="AR99" s="40" t="s">
        <v>35</v>
      </c>
      <c r="AS99" s="41">
        <v>50</v>
      </c>
      <c r="AT99" s="43" t="s">
        <v>29</v>
      </c>
      <c r="AU99" s="43" t="s">
        <v>29</v>
      </c>
      <c r="AV99" s="44" t="s">
        <v>29</v>
      </c>
      <c r="AW99" s="43" t="s">
        <v>29</v>
      </c>
      <c r="AX99" s="45" t="s">
        <v>29</v>
      </c>
      <c r="AY99" s="43" t="s">
        <v>29</v>
      </c>
      <c r="AZ99" s="43" t="s">
        <v>29</v>
      </c>
      <c r="BA99" s="46" t="s">
        <v>29</v>
      </c>
    </row>
    <row r="100" spans="18:53" ht="19.5" customHeight="1">
      <c r="R100" s="35" t="s">
        <v>167</v>
      </c>
      <c r="S100" s="36" t="s">
        <v>72</v>
      </c>
      <c r="T100" s="37" t="s">
        <v>72</v>
      </c>
      <c r="U100" s="206" t="b">
        <f t="shared" si="14"/>
        <v>0</v>
      </c>
      <c r="V100" s="38" t="b">
        <f t="shared" si="18"/>
        <v>0</v>
      </c>
      <c r="W100" s="203" t="b">
        <f t="shared" si="15"/>
        <v>1</v>
      </c>
      <c r="X100" s="39" t="s">
        <v>26</v>
      </c>
      <c r="Y100" s="40" t="s">
        <v>27</v>
      </c>
      <c r="Z100" s="41">
        <v>17</v>
      </c>
      <c r="AA100" s="42" t="s">
        <v>28</v>
      </c>
      <c r="AB100" s="43" t="s">
        <v>29</v>
      </c>
      <c r="AC100" s="43" t="s">
        <v>29</v>
      </c>
      <c r="AD100" s="44" t="s">
        <v>29</v>
      </c>
      <c r="AE100" s="43" t="s">
        <v>29</v>
      </c>
      <c r="AF100" s="45" t="s">
        <v>30</v>
      </c>
      <c r="AG100" s="43" t="s">
        <v>30</v>
      </c>
      <c r="AH100" s="43" t="s">
        <v>30</v>
      </c>
      <c r="AI100" s="46" t="s">
        <v>29</v>
      </c>
      <c r="AK100" s="35" t="s">
        <v>252</v>
      </c>
      <c r="AL100" s="47" t="s">
        <v>254</v>
      </c>
      <c r="AM100" s="37" t="s">
        <v>33</v>
      </c>
      <c r="AN100" s="209" t="b">
        <f t="shared" si="13"/>
        <v>1</v>
      </c>
      <c r="AO100" s="206" t="b">
        <f t="shared" si="19"/>
        <v>1</v>
      </c>
      <c r="AP100" s="39" t="b">
        <f t="shared" si="16"/>
        <v>1</v>
      </c>
      <c r="AQ100" s="39" t="s">
        <v>26</v>
      </c>
      <c r="AR100" s="40" t="s">
        <v>35</v>
      </c>
      <c r="AS100" s="41">
        <v>35</v>
      </c>
      <c r="AT100" s="43" t="s">
        <v>29</v>
      </c>
      <c r="AU100" s="43" t="s">
        <v>29</v>
      </c>
      <c r="AV100" s="44" t="s">
        <v>29</v>
      </c>
      <c r="AW100" s="43" t="s">
        <v>29</v>
      </c>
      <c r="AX100" s="45" t="s">
        <v>29</v>
      </c>
      <c r="AY100" s="43" t="s">
        <v>29</v>
      </c>
      <c r="AZ100" s="43" t="s">
        <v>29</v>
      </c>
      <c r="BA100" s="46" t="s">
        <v>29</v>
      </c>
    </row>
    <row r="101" spans="18:53" ht="19.5" customHeight="1">
      <c r="R101" s="35" t="s">
        <v>167</v>
      </c>
      <c r="S101" s="36" t="s">
        <v>245</v>
      </c>
      <c r="T101" s="37" t="s">
        <v>72</v>
      </c>
      <c r="U101" s="206" t="b">
        <f t="shared" si="14"/>
        <v>0</v>
      </c>
      <c r="V101" s="38" t="b">
        <f t="shared" si="18"/>
        <v>0</v>
      </c>
      <c r="W101" s="203" t="b">
        <f t="shared" si="15"/>
        <v>1</v>
      </c>
      <c r="X101" s="39" t="s">
        <v>26</v>
      </c>
      <c r="Y101" s="40" t="s">
        <v>27</v>
      </c>
      <c r="Z101" s="41">
        <v>4</v>
      </c>
      <c r="AA101" s="42" t="s">
        <v>28</v>
      </c>
      <c r="AB101" s="43" t="s">
        <v>29</v>
      </c>
      <c r="AC101" s="43" t="s">
        <v>29</v>
      </c>
      <c r="AD101" s="44" t="s">
        <v>29</v>
      </c>
      <c r="AE101" s="43" t="s">
        <v>29</v>
      </c>
      <c r="AF101" s="45" t="s">
        <v>30</v>
      </c>
      <c r="AG101" s="43" t="s">
        <v>30</v>
      </c>
      <c r="AH101" s="43" t="s">
        <v>30</v>
      </c>
      <c r="AI101" s="46" t="s">
        <v>29</v>
      </c>
      <c r="AK101" s="35" t="s">
        <v>252</v>
      </c>
      <c r="AL101" s="47" t="s">
        <v>255</v>
      </c>
      <c r="AM101" s="37" t="s">
        <v>33</v>
      </c>
      <c r="AN101" s="209" t="b">
        <f t="shared" si="13"/>
        <v>1</v>
      </c>
      <c r="AO101" s="206" t="b">
        <f t="shared" si="19"/>
        <v>1</v>
      </c>
      <c r="AP101" s="39" t="b">
        <f t="shared" si="16"/>
        <v>1</v>
      </c>
      <c r="AQ101" s="39" t="s">
        <v>34</v>
      </c>
      <c r="AR101" s="40" t="s">
        <v>35</v>
      </c>
      <c r="AS101" s="41">
        <v>30</v>
      </c>
      <c r="AT101" s="43" t="s">
        <v>29</v>
      </c>
      <c r="AU101" s="43" t="s">
        <v>29</v>
      </c>
      <c r="AV101" s="44" t="s">
        <v>29</v>
      </c>
      <c r="AW101" s="43" t="s">
        <v>29</v>
      </c>
      <c r="AX101" s="45" t="s">
        <v>29</v>
      </c>
      <c r="AY101" s="43" t="s">
        <v>29</v>
      </c>
      <c r="AZ101" s="43" t="s">
        <v>29</v>
      </c>
      <c r="BA101" s="46" t="s">
        <v>29</v>
      </c>
    </row>
    <row r="102" spans="18:53" ht="19.5" customHeight="1">
      <c r="R102" s="35" t="s">
        <v>170</v>
      </c>
      <c r="S102" s="36" t="s">
        <v>72</v>
      </c>
      <c r="T102" s="37" t="s">
        <v>72</v>
      </c>
      <c r="U102" s="206" t="b">
        <f t="shared" si="14"/>
        <v>0</v>
      </c>
      <c r="V102" s="38" t="b">
        <f t="shared" si="18"/>
        <v>0</v>
      </c>
      <c r="W102" s="203" t="b">
        <f t="shared" si="15"/>
        <v>1</v>
      </c>
      <c r="X102" s="39" t="s">
        <v>26</v>
      </c>
      <c r="Y102" s="40" t="s">
        <v>27</v>
      </c>
      <c r="Z102" s="41">
        <v>21</v>
      </c>
      <c r="AA102" s="42" t="s">
        <v>28</v>
      </c>
      <c r="AB102" s="43" t="s">
        <v>29</v>
      </c>
      <c r="AC102" s="43" t="s">
        <v>29</v>
      </c>
      <c r="AD102" s="44" t="s">
        <v>29</v>
      </c>
      <c r="AE102" s="43" t="s">
        <v>29</v>
      </c>
      <c r="AF102" s="45" t="s">
        <v>30</v>
      </c>
      <c r="AG102" s="43" t="s">
        <v>30</v>
      </c>
      <c r="AH102" s="43" t="s">
        <v>30</v>
      </c>
      <c r="AI102" s="46" t="s">
        <v>29</v>
      </c>
      <c r="AK102" s="35" t="s">
        <v>252</v>
      </c>
      <c r="AL102" s="47" t="s">
        <v>256</v>
      </c>
      <c r="AM102" s="37" t="s">
        <v>33</v>
      </c>
      <c r="AN102" s="209" t="b">
        <f t="shared" si="13"/>
        <v>1</v>
      </c>
      <c r="AO102" s="206" t="b">
        <f t="shared" si="19"/>
        <v>1</v>
      </c>
      <c r="AP102" s="39" t="b">
        <f t="shared" si="16"/>
        <v>1</v>
      </c>
      <c r="AQ102" s="39" t="s">
        <v>34</v>
      </c>
      <c r="AR102" s="40" t="s">
        <v>35</v>
      </c>
      <c r="AS102" s="41">
        <v>204</v>
      </c>
      <c r="AT102" s="43" t="s">
        <v>29</v>
      </c>
      <c r="AU102" s="43" t="s">
        <v>29</v>
      </c>
      <c r="AV102" s="44" t="s">
        <v>29</v>
      </c>
      <c r="AW102" s="43" t="s">
        <v>29</v>
      </c>
      <c r="AX102" s="45" t="s">
        <v>29</v>
      </c>
      <c r="AY102" s="43" t="s">
        <v>29</v>
      </c>
      <c r="AZ102" s="43" t="s">
        <v>29</v>
      </c>
      <c r="BA102" s="46" t="s">
        <v>29</v>
      </c>
    </row>
    <row r="103" spans="18:53" ht="19.5" customHeight="1">
      <c r="R103" s="35" t="s">
        <v>24</v>
      </c>
      <c r="S103" s="141" t="s">
        <v>80</v>
      </c>
      <c r="T103" s="37" t="s">
        <v>80</v>
      </c>
      <c r="U103" s="206" t="b">
        <f t="shared" si="14"/>
        <v>0</v>
      </c>
      <c r="V103" s="38" t="b">
        <f t="shared" si="18"/>
        <v>0</v>
      </c>
      <c r="W103" s="203" t="b">
        <f t="shared" si="15"/>
        <v>1</v>
      </c>
      <c r="X103" s="39" t="s">
        <v>26</v>
      </c>
      <c r="Y103" s="40" t="s">
        <v>27</v>
      </c>
      <c r="Z103" s="41">
        <v>15</v>
      </c>
      <c r="AA103" s="42" t="s">
        <v>28</v>
      </c>
      <c r="AB103" s="43" t="s">
        <v>29</v>
      </c>
      <c r="AC103" s="43" t="s">
        <v>29</v>
      </c>
      <c r="AD103" s="44" t="s">
        <v>29</v>
      </c>
      <c r="AE103" s="43" t="s">
        <v>29</v>
      </c>
      <c r="AF103" s="45" t="s">
        <v>30</v>
      </c>
      <c r="AG103" s="43" t="s">
        <v>30</v>
      </c>
      <c r="AH103" s="43" t="s">
        <v>30</v>
      </c>
      <c r="AI103" s="46" t="s">
        <v>29</v>
      </c>
      <c r="AK103" s="35" t="s">
        <v>252</v>
      </c>
      <c r="AL103" s="47" t="s">
        <v>137</v>
      </c>
      <c r="AM103" s="37" t="s">
        <v>33</v>
      </c>
      <c r="AN103" s="209" t="b">
        <f t="shared" si="13"/>
        <v>1</v>
      </c>
      <c r="AO103" s="206" t="b">
        <f t="shared" si="19"/>
        <v>1</v>
      </c>
      <c r="AP103" s="39" t="b">
        <f t="shared" si="16"/>
        <v>1</v>
      </c>
      <c r="AQ103" s="39" t="s">
        <v>26</v>
      </c>
      <c r="AR103" s="40" t="s">
        <v>35</v>
      </c>
      <c r="AS103" s="41">
        <v>90</v>
      </c>
      <c r="AT103" s="43" t="s">
        <v>29</v>
      </c>
      <c r="AU103" s="43" t="s">
        <v>29</v>
      </c>
      <c r="AV103" s="44" t="s">
        <v>29</v>
      </c>
      <c r="AW103" s="43" t="s">
        <v>29</v>
      </c>
      <c r="AX103" s="45" t="s">
        <v>29</v>
      </c>
      <c r="AY103" s="43" t="s">
        <v>29</v>
      </c>
      <c r="AZ103" s="43" t="s">
        <v>29</v>
      </c>
      <c r="BA103" s="46" t="s">
        <v>29</v>
      </c>
    </row>
    <row r="104" spans="18:53" ht="19.5" customHeight="1">
      <c r="R104" s="35" t="s">
        <v>257</v>
      </c>
      <c r="S104" s="141" t="s">
        <v>80</v>
      </c>
      <c r="T104" s="37" t="s">
        <v>80</v>
      </c>
      <c r="U104" s="206" t="b">
        <f t="shared" si="14"/>
        <v>0</v>
      </c>
      <c r="V104" s="38" t="b">
        <f t="shared" si="18"/>
        <v>0</v>
      </c>
      <c r="W104" s="203" t="b">
        <f t="shared" si="15"/>
        <v>1</v>
      </c>
      <c r="X104" s="39" t="s">
        <v>26</v>
      </c>
      <c r="Y104" s="40" t="s">
        <v>27</v>
      </c>
      <c r="Z104" s="41">
        <v>12</v>
      </c>
      <c r="AA104" s="42" t="s">
        <v>28</v>
      </c>
      <c r="AB104" s="43" t="s">
        <v>29</v>
      </c>
      <c r="AC104" s="43" t="s">
        <v>29</v>
      </c>
      <c r="AD104" s="44" t="s">
        <v>29</v>
      </c>
      <c r="AE104" s="43" t="s">
        <v>29</v>
      </c>
      <c r="AF104" s="45" t="s">
        <v>30</v>
      </c>
      <c r="AG104" s="43" t="s">
        <v>30</v>
      </c>
      <c r="AH104" s="43" t="s">
        <v>30</v>
      </c>
      <c r="AI104" s="46" t="s">
        <v>29</v>
      </c>
      <c r="AK104" s="35" t="s">
        <v>252</v>
      </c>
      <c r="AL104" s="47" t="s">
        <v>140</v>
      </c>
      <c r="AM104" s="37" t="s">
        <v>33</v>
      </c>
      <c r="AN104" s="209" t="b">
        <f t="shared" si="13"/>
        <v>1</v>
      </c>
      <c r="AO104" s="206" t="b">
        <f t="shared" si="19"/>
        <v>1</v>
      </c>
      <c r="AP104" s="39" t="b">
        <f t="shared" si="16"/>
        <v>1</v>
      </c>
      <c r="AQ104" s="39" t="s">
        <v>26</v>
      </c>
      <c r="AR104" s="40" t="s">
        <v>35</v>
      </c>
      <c r="AS104" s="41">
        <v>15</v>
      </c>
      <c r="AT104" s="43" t="s">
        <v>29</v>
      </c>
      <c r="AU104" s="43" t="s">
        <v>29</v>
      </c>
      <c r="AV104" s="44" t="s">
        <v>29</v>
      </c>
      <c r="AW104" s="43" t="s">
        <v>29</v>
      </c>
      <c r="AX104" s="45" t="s">
        <v>29</v>
      </c>
      <c r="AY104" s="43" t="s">
        <v>29</v>
      </c>
      <c r="AZ104" s="43" t="s">
        <v>29</v>
      </c>
      <c r="BA104" s="46" t="s">
        <v>29</v>
      </c>
    </row>
    <row r="105" spans="18:53" ht="19.5" customHeight="1">
      <c r="R105" s="35" t="s">
        <v>43</v>
      </c>
      <c r="S105" s="141" t="s">
        <v>80</v>
      </c>
      <c r="T105" s="37" t="s">
        <v>80</v>
      </c>
      <c r="U105" s="206" t="b">
        <f t="shared" si="14"/>
        <v>0</v>
      </c>
      <c r="V105" s="38" t="b">
        <f t="shared" si="18"/>
        <v>0</v>
      </c>
      <c r="W105" s="203" t="b">
        <f t="shared" si="15"/>
        <v>1</v>
      </c>
      <c r="X105" s="39" t="s">
        <v>26</v>
      </c>
      <c r="Y105" s="40" t="s">
        <v>27</v>
      </c>
      <c r="Z105" s="41">
        <v>5</v>
      </c>
      <c r="AA105" s="42" t="s">
        <v>28</v>
      </c>
      <c r="AB105" s="43" t="s">
        <v>29</v>
      </c>
      <c r="AC105" s="43" t="s">
        <v>29</v>
      </c>
      <c r="AD105" s="44" t="s">
        <v>29</v>
      </c>
      <c r="AE105" s="43" t="s">
        <v>29</v>
      </c>
      <c r="AF105" s="45" t="s">
        <v>30</v>
      </c>
      <c r="AG105" s="43" t="s">
        <v>30</v>
      </c>
      <c r="AH105" s="43" t="s">
        <v>30</v>
      </c>
      <c r="AI105" s="46" t="s">
        <v>29</v>
      </c>
      <c r="AK105" s="35" t="s">
        <v>252</v>
      </c>
      <c r="AL105" s="47" t="s">
        <v>258</v>
      </c>
      <c r="AM105" s="37" t="s">
        <v>33</v>
      </c>
      <c r="AN105" s="209" t="b">
        <f t="shared" si="13"/>
        <v>1</v>
      </c>
      <c r="AO105" s="206" t="b">
        <f t="shared" si="19"/>
        <v>1</v>
      </c>
      <c r="AP105" s="39" t="b">
        <f t="shared" si="16"/>
        <v>1</v>
      </c>
      <c r="AQ105" s="39" t="s">
        <v>26</v>
      </c>
      <c r="AR105" s="40" t="s">
        <v>35</v>
      </c>
      <c r="AS105" s="41">
        <v>15</v>
      </c>
      <c r="AT105" s="43" t="s">
        <v>29</v>
      </c>
      <c r="AU105" s="43" t="s">
        <v>29</v>
      </c>
      <c r="AV105" s="44" t="s">
        <v>29</v>
      </c>
      <c r="AW105" s="43" t="s">
        <v>29</v>
      </c>
      <c r="AX105" s="45" t="s">
        <v>29</v>
      </c>
      <c r="AY105" s="43" t="s">
        <v>29</v>
      </c>
      <c r="AZ105" s="43" t="s">
        <v>29</v>
      </c>
      <c r="BA105" s="46" t="s">
        <v>29</v>
      </c>
    </row>
    <row r="106" spans="18:53" ht="19.5" customHeight="1">
      <c r="R106" s="35" t="s">
        <v>49</v>
      </c>
      <c r="S106" s="141" t="s">
        <v>80</v>
      </c>
      <c r="T106" s="37" t="s">
        <v>80</v>
      </c>
      <c r="U106" s="206" t="b">
        <f t="shared" si="14"/>
        <v>0</v>
      </c>
      <c r="V106" s="38" t="b">
        <f>IF(COUNTIF($D$19:$D$20,"지구*")=0,IF(COUNTIF($J$15:$K$19,$Y106)=0,IF(COUNTIF($L$15:$M$19,$Y106)=0,IF(VLOOKUP($Y106,$N$15:$O$19,2,FALSE)="가 능",TRUE,FALSE),IF(VLOOKUP($Y106,$L$15:$M$19,2,FALSE)="가 능",TRUE,FALSE)),IF(VLOOKUP($Y106,$J$15:$K$19,2,FALSE)="가 능",TRUE,FALSE)),FALSE)</f>
        <v>0</v>
      </c>
      <c r="W106" s="203" t="b">
        <f t="shared" si="15"/>
        <v>1</v>
      </c>
      <c r="X106" s="39" t="s">
        <v>26</v>
      </c>
      <c r="Y106" s="40" t="s">
        <v>50</v>
      </c>
      <c r="Z106" s="41">
        <v>6</v>
      </c>
      <c r="AA106" s="52" t="s">
        <v>51</v>
      </c>
      <c r="AB106" s="43" t="s">
        <v>29</v>
      </c>
      <c r="AC106" s="43" t="s">
        <v>29</v>
      </c>
      <c r="AD106" s="44" t="s">
        <v>52</v>
      </c>
      <c r="AE106" s="43" t="s">
        <v>52</v>
      </c>
      <c r="AF106" s="45" t="s">
        <v>29</v>
      </c>
      <c r="AG106" s="43" t="s">
        <v>30</v>
      </c>
      <c r="AH106" s="43" t="s">
        <v>30</v>
      </c>
      <c r="AI106" s="46" t="s">
        <v>29</v>
      </c>
      <c r="AK106" s="35" t="s">
        <v>252</v>
      </c>
      <c r="AL106" s="142" t="s">
        <v>259</v>
      </c>
      <c r="AM106" s="37" t="s">
        <v>33</v>
      </c>
      <c r="AN106" s="209" t="b">
        <f t="shared" si="13"/>
        <v>1</v>
      </c>
      <c r="AO106" s="206" t="b">
        <f t="shared" si="19"/>
        <v>1</v>
      </c>
      <c r="AP106" s="39" t="b">
        <f t="shared" si="16"/>
        <v>1</v>
      </c>
      <c r="AQ106" s="39" t="s">
        <v>26</v>
      </c>
      <c r="AR106" s="40" t="s">
        <v>35</v>
      </c>
      <c r="AS106" s="41">
        <v>16</v>
      </c>
      <c r="AT106" s="43" t="s">
        <v>29</v>
      </c>
      <c r="AU106" s="43" t="s">
        <v>29</v>
      </c>
      <c r="AV106" s="44" t="s">
        <v>29</v>
      </c>
      <c r="AW106" s="43" t="s">
        <v>29</v>
      </c>
      <c r="AX106" s="45" t="s">
        <v>29</v>
      </c>
      <c r="AY106" s="43" t="s">
        <v>29</v>
      </c>
      <c r="AZ106" s="43" t="s">
        <v>29</v>
      </c>
      <c r="BA106" s="46" t="s">
        <v>29</v>
      </c>
    </row>
    <row r="107" spans="18:53" ht="19.5" customHeight="1">
      <c r="R107" s="35" t="s">
        <v>49</v>
      </c>
      <c r="S107" s="141" t="s">
        <v>260</v>
      </c>
      <c r="T107" s="37" t="s">
        <v>80</v>
      </c>
      <c r="U107" s="206" t="b">
        <f t="shared" si="14"/>
        <v>0</v>
      </c>
      <c r="V107" s="38" t="b">
        <f>IF(COUNTIF($D$19:$D$20,"지구*")=0,IF(COUNTIF($J$15:$K$19,$Y107)=0,IF(COUNTIF($L$15:$M$19,$Y107)=0,IF(VLOOKUP($Y107,$N$15:$O$19,2,FALSE)="가 능",TRUE,FALSE),IF(VLOOKUP($Y107,$L$15:$M$19,2,FALSE)="가 능",TRUE,FALSE)),IF(VLOOKUP($Y107,$J$15:$K$19,2,FALSE)="가 능",TRUE,FALSE)),FALSE)</f>
        <v>0</v>
      </c>
      <c r="W107" s="203" t="b">
        <f t="shared" si="15"/>
        <v>1</v>
      </c>
      <c r="X107" s="39" t="s">
        <v>26</v>
      </c>
      <c r="Y107" s="40" t="s">
        <v>50</v>
      </c>
      <c r="Z107" s="41">
        <v>6</v>
      </c>
      <c r="AA107" s="52" t="s">
        <v>51</v>
      </c>
      <c r="AB107" s="43" t="s">
        <v>29</v>
      </c>
      <c r="AC107" s="43" t="s">
        <v>29</v>
      </c>
      <c r="AD107" s="44" t="s">
        <v>52</v>
      </c>
      <c r="AE107" s="43" t="s">
        <v>52</v>
      </c>
      <c r="AF107" s="45" t="s">
        <v>29</v>
      </c>
      <c r="AG107" s="43" t="s">
        <v>30</v>
      </c>
      <c r="AH107" s="43" t="s">
        <v>30</v>
      </c>
      <c r="AI107" s="46" t="s">
        <v>29</v>
      </c>
      <c r="AK107" s="35" t="s">
        <v>252</v>
      </c>
      <c r="AL107" s="142" t="s">
        <v>261</v>
      </c>
      <c r="AM107" s="37" t="s">
        <v>33</v>
      </c>
      <c r="AN107" s="209" t="b">
        <f t="shared" si="13"/>
        <v>1</v>
      </c>
      <c r="AO107" s="206" t="b">
        <f t="shared" si="19"/>
        <v>1</v>
      </c>
      <c r="AP107" s="39" t="b">
        <f t="shared" si="16"/>
        <v>1</v>
      </c>
      <c r="AQ107" s="39" t="s">
        <v>26</v>
      </c>
      <c r="AR107" s="40" t="s">
        <v>35</v>
      </c>
      <c r="AS107" s="41">
        <v>179</v>
      </c>
      <c r="AT107" s="43" t="s">
        <v>29</v>
      </c>
      <c r="AU107" s="43" t="s">
        <v>29</v>
      </c>
      <c r="AV107" s="44" t="s">
        <v>29</v>
      </c>
      <c r="AW107" s="43" t="s">
        <v>29</v>
      </c>
      <c r="AX107" s="45" t="s">
        <v>29</v>
      </c>
      <c r="AY107" s="43" t="s">
        <v>29</v>
      </c>
      <c r="AZ107" s="43" t="s">
        <v>29</v>
      </c>
      <c r="BA107" s="46" t="s">
        <v>29</v>
      </c>
    </row>
    <row r="108" spans="18:53" ht="19.5" customHeight="1">
      <c r="R108" s="35" t="s">
        <v>262</v>
      </c>
      <c r="S108" s="141" t="s">
        <v>80</v>
      </c>
      <c r="T108" s="37" t="s">
        <v>80</v>
      </c>
      <c r="U108" s="206" t="b">
        <f t="shared" si="14"/>
        <v>0</v>
      </c>
      <c r="V108" s="38" t="b">
        <f t="shared" ref="V108:V118" si="20">IF(COUNTIF($J$15:$K$19,$Y108)=0,IF(COUNTIF($L$15:$M$19,$Y108)=0,IF(VLOOKUP($Y108,$N$15:$O$19,2,FALSE)="가 능",TRUE,FALSE),IF(VLOOKUP($Y108,$L$15:$M$19,2,FALSE)="가 능",TRUE,FALSE)),IF(VLOOKUP($Y108,$J$15:$K$19,2,FALSE)="가 능",TRUE,FALSE))</f>
        <v>0</v>
      </c>
      <c r="W108" s="203" t="b">
        <f t="shared" si="15"/>
        <v>1</v>
      </c>
      <c r="X108" s="39" t="s">
        <v>26</v>
      </c>
      <c r="Y108" s="40" t="s">
        <v>27</v>
      </c>
      <c r="Z108" s="41">
        <v>20</v>
      </c>
      <c r="AA108" s="42" t="s">
        <v>28</v>
      </c>
      <c r="AB108" s="43" t="s">
        <v>29</v>
      </c>
      <c r="AC108" s="43" t="s">
        <v>29</v>
      </c>
      <c r="AD108" s="44" t="s">
        <v>29</v>
      </c>
      <c r="AE108" s="43" t="s">
        <v>29</v>
      </c>
      <c r="AF108" s="45" t="s">
        <v>30</v>
      </c>
      <c r="AG108" s="43" t="s">
        <v>30</v>
      </c>
      <c r="AH108" s="43" t="s">
        <v>30</v>
      </c>
      <c r="AI108" s="46" t="s">
        <v>29</v>
      </c>
      <c r="AK108" s="35" t="s">
        <v>252</v>
      </c>
      <c r="AL108" s="142" t="s">
        <v>263</v>
      </c>
      <c r="AM108" s="37" t="s">
        <v>33</v>
      </c>
      <c r="AN108" s="209" t="b">
        <f t="shared" si="13"/>
        <v>1</v>
      </c>
      <c r="AO108" s="206" t="b">
        <f t="shared" si="19"/>
        <v>1</v>
      </c>
      <c r="AP108" s="39" t="b">
        <f t="shared" si="16"/>
        <v>1</v>
      </c>
      <c r="AQ108" s="39" t="s">
        <v>26</v>
      </c>
      <c r="AR108" s="40" t="s">
        <v>35</v>
      </c>
      <c r="AS108" s="41">
        <v>16</v>
      </c>
      <c r="AT108" s="43" t="s">
        <v>29</v>
      </c>
      <c r="AU108" s="43" t="s">
        <v>29</v>
      </c>
      <c r="AV108" s="44" t="s">
        <v>29</v>
      </c>
      <c r="AW108" s="43" t="s">
        <v>29</v>
      </c>
      <c r="AX108" s="45" t="s">
        <v>29</v>
      </c>
      <c r="AY108" s="43" t="s">
        <v>29</v>
      </c>
      <c r="AZ108" s="43" t="s">
        <v>29</v>
      </c>
      <c r="BA108" s="46" t="s">
        <v>29</v>
      </c>
    </row>
    <row r="109" spans="18:53" ht="19.5" customHeight="1">
      <c r="R109" s="35" t="s">
        <v>68</v>
      </c>
      <c r="S109" s="141" t="s">
        <v>80</v>
      </c>
      <c r="T109" s="37" t="s">
        <v>80</v>
      </c>
      <c r="U109" s="206" t="b">
        <f t="shared" si="14"/>
        <v>0</v>
      </c>
      <c r="V109" s="38" t="b">
        <f t="shared" si="20"/>
        <v>0</v>
      </c>
      <c r="W109" s="203" t="b">
        <f t="shared" si="15"/>
        <v>1</v>
      </c>
      <c r="X109" s="39" t="s">
        <v>26</v>
      </c>
      <c r="Y109" s="40" t="s">
        <v>27</v>
      </c>
      <c r="Z109" s="41">
        <v>12</v>
      </c>
      <c r="AA109" s="42" t="s">
        <v>28</v>
      </c>
      <c r="AB109" s="43" t="s">
        <v>29</v>
      </c>
      <c r="AC109" s="43" t="s">
        <v>29</v>
      </c>
      <c r="AD109" s="44" t="s">
        <v>29</v>
      </c>
      <c r="AE109" s="43" t="s">
        <v>29</v>
      </c>
      <c r="AF109" s="45" t="s">
        <v>30</v>
      </c>
      <c r="AG109" s="43" t="s">
        <v>30</v>
      </c>
      <c r="AH109" s="43" t="s">
        <v>30</v>
      </c>
      <c r="AI109" s="46" t="s">
        <v>29</v>
      </c>
      <c r="AK109" s="35" t="s">
        <v>264</v>
      </c>
      <c r="AL109" s="142" t="s">
        <v>137</v>
      </c>
      <c r="AM109" s="37" t="s">
        <v>33</v>
      </c>
      <c r="AN109" s="209" t="b">
        <f t="shared" si="13"/>
        <v>1</v>
      </c>
      <c r="AO109" s="206" t="b">
        <f t="shared" ref="AO109:AO140" si="21">IF(COUNTIF($J$15:$K$19,$AR109)=0,IF(COUNTIF($L$15:$M$19,$AR109)=0,IF(VLOOKUP($AR109,$N$15:$O$19,2,FALSE)="가 능",TRUE,FALSE),IF(VLOOKUP($AR109,$L$15:$M$19,2,FALSE)="가 능",TRUE,FALSE)),IF(VLOOKUP($AR109,$J$15:$K$19,2,FALSE)="가 능",TRUE,FALSE))</f>
        <v>1</v>
      </c>
      <c r="AP109" s="39" t="b">
        <f t="shared" si="16"/>
        <v>1</v>
      </c>
      <c r="AQ109" s="39" t="s">
        <v>26</v>
      </c>
      <c r="AR109" s="40" t="s">
        <v>35</v>
      </c>
      <c r="AS109" s="41">
        <v>74</v>
      </c>
      <c r="AT109" s="43" t="s">
        <v>29</v>
      </c>
      <c r="AU109" s="43" t="s">
        <v>29</v>
      </c>
      <c r="AV109" s="44" t="s">
        <v>29</v>
      </c>
      <c r="AW109" s="43" t="s">
        <v>29</v>
      </c>
      <c r="AX109" s="45" t="s">
        <v>29</v>
      </c>
      <c r="AY109" s="43" t="s">
        <v>29</v>
      </c>
      <c r="AZ109" s="43" t="s">
        <v>29</v>
      </c>
      <c r="BA109" s="46" t="s">
        <v>29</v>
      </c>
    </row>
    <row r="110" spans="18:53" ht="19.5" customHeight="1">
      <c r="R110" s="35" t="s">
        <v>75</v>
      </c>
      <c r="S110" s="141" t="s">
        <v>80</v>
      </c>
      <c r="T110" s="37" t="s">
        <v>80</v>
      </c>
      <c r="U110" s="206" t="b">
        <f t="shared" si="14"/>
        <v>0</v>
      </c>
      <c r="V110" s="38" t="b">
        <f t="shared" si="20"/>
        <v>0</v>
      </c>
      <c r="W110" s="203" t="b">
        <f t="shared" si="15"/>
        <v>1</v>
      </c>
      <c r="X110" s="39" t="s">
        <v>76</v>
      </c>
      <c r="Y110" s="40" t="s">
        <v>27</v>
      </c>
      <c r="Z110" s="41">
        <v>5</v>
      </c>
      <c r="AA110" s="42" t="s">
        <v>28</v>
      </c>
      <c r="AB110" s="43" t="s">
        <v>29</v>
      </c>
      <c r="AC110" s="43" t="s">
        <v>29</v>
      </c>
      <c r="AD110" s="44" t="s">
        <v>29</v>
      </c>
      <c r="AE110" s="43" t="s">
        <v>29</v>
      </c>
      <c r="AF110" s="45" t="s">
        <v>30</v>
      </c>
      <c r="AG110" s="43" t="s">
        <v>30</v>
      </c>
      <c r="AH110" s="43" t="s">
        <v>30</v>
      </c>
      <c r="AI110" s="46" t="s">
        <v>29</v>
      </c>
      <c r="AK110" s="35" t="s">
        <v>264</v>
      </c>
      <c r="AL110" s="142" t="s">
        <v>265</v>
      </c>
      <c r="AM110" s="37" t="s">
        <v>33</v>
      </c>
      <c r="AN110" s="209" t="b">
        <f t="shared" si="13"/>
        <v>1</v>
      </c>
      <c r="AO110" s="206" t="b">
        <f t="shared" si="21"/>
        <v>1</v>
      </c>
      <c r="AP110" s="39" t="b">
        <f t="shared" si="16"/>
        <v>1</v>
      </c>
      <c r="AQ110" s="39" t="s">
        <v>26</v>
      </c>
      <c r="AR110" s="40" t="s">
        <v>35</v>
      </c>
      <c r="AS110" s="41">
        <v>50</v>
      </c>
      <c r="AT110" s="43" t="s">
        <v>29</v>
      </c>
      <c r="AU110" s="43" t="s">
        <v>29</v>
      </c>
      <c r="AV110" s="44" t="s">
        <v>29</v>
      </c>
      <c r="AW110" s="43" t="s">
        <v>29</v>
      </c>
      <c r="AX110" s="45" t="s">
        <v>29</v>
      </c>
      <c r="AY110" s="43" t="s">
        <v>29</v>
      </c>
      <c r="AZ110" s="43" t="s">
        <v>29</v>
      </c>
      <c r="BA110" s="46" t="s">
        <v>29</v>
      </c>
    </row>
    <row r="111" spans="18:53" ht="19.5" customHeight="1">
      <c r="R111" s="35" t="s">
        <v>75</v>
      </c>
      <c r="S111" s="141" t="s">
        <v>266</v>
      </c>
      <c r="T111" s="37" t="s">
        <v>80</v>
      </c>
      <c r="U111" s="206" t="b">
        <f t="shared" si="14"/>
        <v>0</v>
      </c>
      <c r="V111" s="38" t="b">
        <f t="shared" si="20"/>
        <v>0</v>
      </c>
      <c r="W111" s="203" t="b">
        <f t="shared" si="15"/>
        <v>1</v>
      </c>
      <c r="X111" s="39" t="s">
        <v>26</v>
      </c>
      <c r="Y111" s="40" t="s">
        <v>27</v>
      </c>
      <c r="Z111" s="41">
        <v>5</v>
      </c>
      <c r="AA111" s="42" t="s">
        <v>28</v>
      </c>
      <c r="AB111" s="43" t="s">
        <v>29</v>
      </c>
      <c r="AC111" s="43" t="s">
        <v>29</v>
      </c>
      <c r="AD111" s="44" t="s">
        <v>29</v>
      </c>
      <c r="AE111" s="43" t="s">
        <v>29</v>
      </c>
      <c r="AF111" s="45" t="s">
        <v>30</v>
      </c>
      <c r="AG111" s="43" t="s">
        <v>30</v>
      </c>
      <c r="AH111" s="43" t="s">
        <v>30</v>
      </c>
      <c r="AI111" s="46" t="s">
        <v>29</v>
      </c>
      <c r="AK111" s="35" t="s">
        <v>264</v>
      </c>
      <c r="AL111" s="142" t="s">
        <v>267</v>
      </c>
      <c r="AM111" s="37" t="s">
        <v>33</v>
      </c>
      <c r="AN111" s="209" t="b">
        <f t="shared" si="13"/>
        <v>1</v>
      </c>
      <c r="AO111" s="206" t="b">
        <f t="shared" si="21"/>
        <v>1</v>
      </c>
      <c r="AP111" s="39" t="b">
        <f t="shared" si="16"/>
        <v>1</v>
      </c>
      <c r="AQ111" s="39" t="s">
        <v>26</v>
      </c>
      <c r="AR111" s="40" t="s">
        <v>35</v>
      </c>
      <c r="AS111" s="41">
        <v>9</v>
      </c>
      <c r="AT111" s="43" t="s">
        <v>29</v>
      </c>
      <c r="AU111" s="43" t="s">
        <v>29</v>
      </c>
      <c r="AV111" s="44" t="s">
        <v>29</v>
      </c>
      <c r="AW111" s="43" t="s">
        <v>29</v>
      </c>
      <c r="AX111" s="45" t="s">
        <v>29</v>
      </c>
      <c r="AY111" s="43" t="s">
        <v>29</v>
      </c>
      <c r="AZ111" s="43" t="s">
        <v>29</v>
      </c>
      <c r="BA111" s="46" t="s">
        <v>29</v>
      </c>
    </row>
    <row r="112" spans="18:53" ht="19.5" customHeight="1">
      <c r="R112" s="35" t="s">
        <v>84</v>
      </c>
      <c r="S112" s="141" t="s">
        <v>80</v>
      </c>
      <c r="T112" s="37" t="s">
        <v>80</v>
      </c>
      <c r="U112" s="206" t="b">
        <f t="shared" si="14"/>
        <v>0</v>
      </c>
      <c r="V112" s="38" t="b">
        <f t="shared" si="20"/>
        <v>0</v>
      </c>
      <c r="W112" s="203" t="b">
        <f t="shared" si="15"/>
        <v>1</v>
      </c>
      <c r="X112" s="39" t="s">
        <v>34</v>
      </c>
      <c r="Y112" s="40" t="s">
        <v>41</v>
      </c>
      <c r="Z112" s="41">
        <v>9</v>
      </c>
      <c r="AA112" s="42" t="s">
        <v>28</v>
      </c>
      <c r="AB112" s="43" t="s">
        <v>29</v>
      </c>
      <c r="AC112" s="43" t="s">
        <v>29</v>
      </c>
      <c r="AD112" s="44" t="s">
        <v>29</v>
      </c>
      <c r="AE112" s="43" t="s">
        <v>29</v>
      </c>
      <c r="AF112" s="45" t="s">
        <v>29</v>
      </c>
      <c r="AG112" s="43" t="s">
        <v>30</v>
      </c>
      <c r="AH112" s="43" t="s">
        <v>30</v>
      </c>
      <c r="AI112" s="46" t="s">
        <v>29</v>
      </c>
      <c r="AK112" s="35" t="s">
        <v>264</v>
      </c>
      <c r="AL112" s="142" t="s">
        <v>140</v>
      </c>
      <c r="AM112" s="37" t="s">
        <v>33</v>
      </c>
      <c r="AN112" s="209" t="b">
        <f t="shared" si="13"/>
        <v>1</v>
      </c>
      <c r="AO112" s="206" t="b">
        <f t="shared" si="21"/>
        <v>1</v>
      </c>
      <c r="AP112" s="39" t="b">
        <f t="shared" si="16"/>
        <v>1</v>
      </c>
      <c r="AQ112" s="39" t="s">
        <v>26</v>
      </c>
      <c r="AR112" s="40" t="s">
        <v>35</v>
      </c>
      <c r="AS112" s="41">
        <v>9</v>
      </c>
      <c r="AT112" s="43" t="s">
        <v>29</v>
      </c>
      <c r="AU112" s="43" t="s">
        <v>29</v>
      </c>
      <c r="AV112" s="44" t="s">
        <v>29</v>
      </c>
      <c r="AW112" s="43" t="s">
        <v>29</v>
      </c>
      <c r="AX112" s="45" t="s">
        <v>29</v>
      </c>
      <c r="AY112" s="43" t="s">
        <v>29</v>
      </c>
      <c r="AZ112" s="43" t="s">
        <v>29</v>
      </c>
      <c r="BA112" s="46" t="s">
        <v>29</v>
      </c>
    </row>
    <row r="113" spans="7:53" ht="19.5" customHeight="1">
      <c r="R113" s="35" t="s">
        <v>101</v>
      </c>
      <c r="S113" s="141" t="s">
        <v>80</v>
      </c>
      <c r="T113" s="37" t="s">
        <v>80</v>
      </c>
      <c r="U113" s="206" t="b">
        <f t="shared" si="14"/>
        <v>0</v>
      </c>
      <c r="V113" s="38" t="b">
        <f t="shared" si="20"/>
        <v>0</v>
      </c>
      <c r="W113" s="203" t="b">
        <f t="shared" si="15"/>
        <v>1</v>
      </c>
      <c r="X113" s="39" t="s">
        <v>26</v>
      </c>
      <c r="Y113" s="40" t="s">
        <v>27</v>
      </c>
      <c r="Z113" s="41">
        <v>22</v>
      </c>
      <c r="AA113" s="42" t="s">
        <v>102</v>
      </c>
      <c r="AB113" s="43" t="s">
        <v>29</v>
      </c>
      <c r="AC113" s="43" t="s">
        <v>29</v>
      </c>
      <c r="AD113" s="44" t="s">
        <v>29</v>
      </c>
      <c r="AE113" s="43" t="s">
        <v>29</v>
      </c>
      <c r="AF113" s="45" t="s">
        <v>30</v>
      </c>
      <c r="AG113" s="43" t="s">
        <v>30</v>
      </c>
      <c r="AH113" s="43" t="s">
        <v>30</v>
      </c>
      <c r="AI113" s="46" t="s">
        <v>29</v>
      </c>
      <c r="AK113" s="35" t="s">
        <v>264</v>
      </c>
      <c r="AL113" s="142" t="s">
        <v>42</v>
      </c>
      <c r="AM113" s="37" t="s">
        <v>33</v>
      </c>
      <c r="AN113" s="209" t="b">
        <f t="shared" si="13"/>
        <v>1</v>
      </c>
      <c r="AO113" s="206" t="b">
        <f t="shared" si="21"/>
        <v>1</v>
      </c>
      <c r="AP113" s="39" t="b">
        <f t="shared" si="16"/>
        <v>1</v>
      </c>
      <c r="AQ113" s="39" t="s">
        <v>26</v>
      </c>
      <c r="AR113" s="40" t="s">
        <v>35</v>
      </c>
      <c r="AS113" s="41">
        <v>10</v>
      </c>
      <c r="AT113" s="43" t="s">
        <v>29</v>
      </c>
      <c r="AU113" s="43" t="s">
        <v>29</v>
      </c>
      <c r="AV113" s="44" t="s">
        <v>29</v>
      </c>
      <c r="AW113" s="43" t="s">
        <v>29</v>
      </c>
      <c r="AX113" s="45" t="s">
        <v>29</v>
      </c>
      <c r="AY113" s="43" t="s">
        <v>29</v>
      </c>
      <c r="AZ113" s="43" t="s">
        <v>29</v>
      </c>
      <c r="BA113" s="46" t="s">
        <v>29</v>
      </c>
    </row>
    <row r="114" spans="7:53" ht="19.5" customHeight="1">
      <c r="R114" s="35" t="s">
        <v>105</v>
      </c>
      <c r="S114" s="141" t="s">
        <v>268</v>
      </c>
      <c r="T114" s="37" t="s">
        <v>80</v>
      </c>
      <c r="U114" s="206" t="b">
        <f t="shared" si="14"/>
        <v>0</v>
      </c>
      <c r="V114" s="38" t="b">
        <f t="shared" si="20"/>
        <v>0</v>
      </c>
      <c r="W114" s="203" t="b">
        <f t="shared" si="15"/>
        <v>1</v>
      </c>
      <c r="X114" s="39" t="s">
        <v>34</v>
      </c>
      <c r="Y114" s="40" t="s">
        <v>27</v>
      </c>
      <c r="Z114" s="41">
        <v>20</v>
      </c>
      <c r="AA114" s="42" t="s">
        <v>28</v>
      </c>
      <c r="AB114" s="43" t="s">
        <v>29</v>
      </c>
      <c r="AC114" s="43" t="s">
        <v>29</v>
      </c>
      <c r="AD114" s="44" t="s">
        <v>29</v>
      </c>
      <c r="AE114" s="43" t="s">
        <v>29</v>
      </c>
      <c r="AF114" s="45" t="s">
        <v>30</v>
      </c>
      <c r="AG114" s="43" t="s">
        <v>30</v>
      </c>
      <c r="AH114" s="43" t="s">
        <v>30</v>
      </c>
      <c r="AI114" s="46" t="s">
        <v>29</v>
      </c>
      <c r="AK114" s="35" t="s">
        <v>264</v>
      </c>
      <c r="AL114" s="142" t="s">
        <v>142</v>
      </c>
      <c r="AM114" s="37" t="s">
        <v>33</v>
      </c>
      <c r="AN114" s="209" t="b">
        <f t="shared" si="13"/>
        <v>1</v>
      </c>
      <c r="AO114" s="206" t="b">
        <f t="shared" si="21"/>
        <v>1</v>
      </c>
      <c r="AP114" s="39" t="b">
        <f t="shared" si="16"/>
        <v>1</v>
      </c>
      <c r="AQ114" s="39" t="s">
        <v>26</v>
      </c>
      <c r="AR114" s="40" t="s">
        <v>35</v>
      </c>
      <c r="AS114" s="41">
        <v>12</v>
      </c>
      <c r="AT114" s="43" t="s">
        <v>29</v>
      </c>
      <c r="AU114" s="43" t="s">
        <v>29</v>
      </c>
      <c r="AV114" s="44" t="s">
        <v>29</v>
      </c>
      <c r="AW114" s="43" t="s">
        <v>29</v>
      </c>
      <c r="AX114" s="45" t="s">
        <v>29</v>
      </c>
      <c r="AY114" s="43" t="s">
        <v>29</v>
      </c>
      <c r="AZ114" s="43" t="s">
        <v>29</v>
      </c>
      <c r="BA114" s="46" t="s">
        <v>29</v>
      </c>
    </row>
    <row r="115" spans="7:53" ht="19.5" customHeight="1">
      <c r="G115" s="143" t="s">
        <v>269</v>
      </c>
      <c r="H115" s="144" t="s">
        <v>270</v>
      </c>
      <c r="I115" s="144" t="s">
        <v>271</v>
      </c>
      <c r="R115" s="35" t="s">
        <v>272</v>
      </c>
      <c r="S115" s="141" t="s">
        <v>80</v>
      </c>
      <c r="T115" s="37" t="s">
        <v>80</v>
      </c>
      <c r="U115" s="206" t="b">
        <f t="shared" si="14"/>
        <v>0</v>
      </c>
      <c r="V115" s="38" t="b">
        <f t="shared" si="20"/>
        <v>0</v>
      </c>
      <c r="W115" s="203" t="b">
        <f t="shared" si="15"/>
        <v>1</v>
      </c>
      <c r="X115" s="39" t="s">
        <v>26</v>
      </c>
      <c r="Y115" s="40" t="s">
        <v>27</v>
      </c>
      <c r="Z115" s="41">
        <v>40</v>
      </c>
      <c r="AA115" s="42" t="s">
        <v>28</v>
      </c>
      <c r="AB115" s="43" t="s">
        <v>29</v>
      </c>
      <c r="AC115" s="43" t="s">
        <v>29</v>
      </c>
      <c r="AD115" s="44" t="s">
        <v>29</v>
      </c>
      <c r="AE115" s="43" t="s">
        <v>29</v>
      </c>
      <c r="AF115" s="45" t="s">
        <v>30</v>
      </c>
      <c r="AG115" s="43" t="s">
        <v>30</v>
      </c>
      <c r="AH115" s="43" t="s">
        <v>30</v>
      </c>
      <c r="AI115" s="46" t="s">
        <v>29</v>
      </c>
      <c r="AK115" s="35" t="s">
        <v>264</v>
      </c>
      <c r="AL115" s="142" t="s">
        <v>155</v>
      </c>
      <c r="AM115" s="37" t="s">
        <v>33</v>
      </c>
      <c r="AN115" s="209" t="b">
        <f t="shared" si="13"/>
        <v>1</v>
      </c>
      <c r="AO115" s="206" t="b">
        <f t="shared" si="21"/>
        <v>1</v>
      </c>
      <c r="AP115" s="39" t="b">
        <f t="shared" si="16"/>
        <v>1</v>
      </c>
      <c r="AQ115" s="39" t="s">
        <v>26</v>
      </c>
      <c r="AR115" s="40" t="s">
        <v>35</v>
      </c>
      <c r="AS115" s="41">
        <v>9</v>
      </c>
      <c r="AT115" s="43" t="s">
        <v>29</v>
      </c>
      <c r="AU115" s="43" t="s">
        <v>29</v>
      </c>
      <c r="AV115" s="44" t="s">
        <v>29</v>
      </c>
      <c r="AW115" s="43" t="s">
        <v>29</v>
      </c>
      <c r="AX115" s="45" t="s">
        <v>29</v>
      </c>
      <c r="AY115" s="43" t="s">
        <v>29</v>
      </c>
      <c r="AZ115" s="43" t="s">
        <v>29</v>
      </c>
      <c r="BA115" s="46" t="s">
        <v>29</v>
      </c>
    </row>
    <row r="116" spans="7:53" ht="19.5" customHeight="1">
      <c r="G116" s="145" t="s">
        <v>273</v>
      </c>
      <c r="H116" s="146" t="s">
        <v>274</v>
      </c>
      <c r="I116" s="146" t="s">
        <v>271</v>
      </c>
      <c r="R116" s="35" t="s">
        <v>107</v>
      </c>
      <c r="S116" s="141" t="s">
        <v>80</v>
      </c>
      <c r="T116" s="37" t="s">
        <v>80</v>
      </c>
      <c r="U116" s="206" t="b">
        <f t="shared" si="14"/>
        <v>0</v>
      </c>
      <c r="V116" s="38" t="b">
        <f t="shared" si="20"/>
        <v>0</v>
      </c>
      <c r="W116" s="203" t="b">
        <f t="shared" si="15"/>
        <v>1</v>
      </c>
      <c r="X116" s="39" t="s">
        <v>26</v>
      </c>
      <c r="Y116" s="40" t="s">
        <v>27</v>
      </c>
      <c r="Z116" s="41">
        <v>12</v>
      </c>
      <c r="AA116" s="42" t="s">
        <v>28</v>
      </c>
      <c r="AB116" s="43" t="s">
        <v>29</v>
      </c>
      <c r="AC116" s="43" t="s">
        <v>29</v>
      </c>
      <c r="AD116" s="44" t="s">
        <v>29</v>
      </c>
      <c r="AE116" s="43" t="s">
        <v>29</v>
      </c>
      <c r="AF116" s="45" t="s">
        <v>30</v>
      </c>
      <c r="AG116" s="43" t="s">
        <v>30</v>
      </c>
      <c r="AH116" s="43" t="s">
        <v>30</v>
      </c>
      <c r="AI116" s="46" t="s">
        <v>29</v>
      </c>
      <c r="AK116" s="35" t="s">
        <v>264</v>
      </c>
      <c r="AL116" s="142" t="s">
        <v>69</v>
      </c>
      <c r="AM116" s="37" t="s">
        <v>33</v>
      </c>
      <c r="AN116" s="209" t="b">
        <f t="shared" si="13"/>
        <v>1</v>
      </c>
      <c r="AO116" s="206" t="b">
        <f t="shared" si="21"/>
        <v>1</v>
      </c>
      <c r="AP116" s="39" t="b">
        <f t="shared" si="16"/>
        <v>1</v>
      </c>
      <c r="AQ116" s="39" t="s">
        <v>26</v>
      </c>
      <c r="AR116" s="40" t="s">
        <v>35</v>
      </c>
      <c r="AS116" s="41">
        <v>13</v>
      </c>
      <c r="AT116" s="43" t="s">
        <v>29</v>
      </c>
      <c r="AU116" s="43" t="s">
        <v>29</v>
      </c>
      <c r="AV116" s="44" t="s">
        <v>29</v>
      </c>
      <c r="AW116" s="43" t="s">
        <v>29</v>
      </c>
      <c r="AX116" s="45" t="s">
        <v>29</v>
      </c>
      <c r="AY116" s="43" t="s">
        <v>29</v>
      </c>
      <c r="AZ116" s="43" t="s">
        <v>29</v>
      </c>
      <c r="BA116" s="46" t="s">
        <v>29</v>
      </c>
    </row>
    <row r="117" spans="7:53" ht="19.5" customHeight="1">
      <c r="G117" s="145" t="s">
        <v>275</v>
      </c>
      <c r="H117" s="146" t="s">
        <v>276</v>
      </c>
      <c r="I117" s="146" t="s">
        <v>271</v>
      </c>
      <c r="R117" s="35" t="s">
        <v>277</v>
      </c>
      <c r="S117" s="141" t="s">
        <v>80</v>
      </c>
      <c r="T117" s="37" t="s">
        <v>80</v>
      </c>
      <c r="U117" s="206" t="b">
        <f t="shared" si="14"/>
        <v>0</v>
      </c>
      <c r="V117" s="38" t="b">
        <f t="shared" si="20"/>
        <v>0</v>
      </c>
      <c r="W117" s="203" t="b">
        <f t="shared" si="15"/>
        <v>1</v>
      </c>
      <c r="X117" s="39" t="s">
        <v>34</v>
      </c>
      <c r="Y117" s="40" t="s">
        <v>27</v>
      </c>
      <c r="Z117" s="41">
        <v>16</v>
      </c>
      <c r="AA117" s="42" t="s">
        <v>278</v>
      </c>
      <c r="AB117" s="43" t="s">
        <v>29</v>
      </c>
      <c r="AC117" s="43" t="s">
        <v>29</v>
      </c>
      <c r="AD117" s="44" t="s">
        <v>29</v>
      </c>
      <c r="AE117" s="43" t="s">
        <v>29</v>
      </c>
      <c r="AF117" s="45" t="s">
        <v>30</v>
      </c>
      <c r="AG117" s="43" t="s">
        <v>30</v>
      </c>
      <c r="AH117" s="43" t="s">
        <v>30</v>
      </c>
      <c r="AI117" s="46" t="s">
        <v>29</v>
      </c>
      <c r="AK117" s="35" t="s">
        <v>264</v>
      </c>
      <c r="AL117" s="142" t="s">
        <v>279</v>
      </c>
      <c r="AM117" s="37" t="s">
        <v>33</v>
      </c>
      <c r="AN117" s="209" t="b">
        <f t="shared" si="13"/>
        <v>1</v>
      </c>
      <c r="AO117" s="206" t="b">
        <f t="shared" si="21"/>
        <v>1</v>
      </c>
      <c r="AP117" s="39" t="b">
        <f t="shared" si="16"/>
        <v>1</v>
      </c>
      <c r="AQ117" s="39" t="s">
        <v>26</v>
      </c>
      <c r="AR117" s="40" t="s">
        <v>35</v>
      </c>
      <c r="AS117" s="41">
        <v>10</v>
      </c>
      <c r="AT117" s="43" t="s">
        <v>29</v>
      </c>
      <c r="AU117" s="43" t="s">
        <v>29</v>
      </c>
      <c r="AV117" s="44" t="s">
        <v>29</v>
      </c>
      <c r="AW117" s="43" t="s">
        <v>29</v>
      </c>
      <c r="AX117" s="45" t="s">
        <v>29</v>
      </c>
      <c r="AY117" s="43" t="s">
        <v>29</v>
      </c>
      <c r="AZ117" s="43" t="s">
        <v>29</v>
      </c>
      <c r="BA117" s="46" t="s">
        <v>29</v>
      </c>
    </row>
    <row r="118" spans="7:53" ht="19.5" customHeight="1">
      <c r="G118" s="145" t="s">
        <v>90</v>
      </c>
      <c r="H118" s="146" t="s">
        <v>280</v>
      </c>
      <c r="I118" s="146" t="s">
        <v>271</v>
      </c>
      <c r="R118" s="35" t="s">
        <v>281</v>
      </c>
      <c r="S118" s="141" t="s">
        <v>80</v>
      </c>
      <c r="T118" s="37" t="s">
        <v>80</v>
      </c>
      <c r="U118" s="206" t="b">
        <f t="shared" si="14"/>
        <v>1</v>
      </c>
      <c r="V118" s="38" t="b">
        <f t="shared" si="20"/>
        <v>1</v>
      </c>
      <c r="W118" s="203" t="b">
        <f t="shared" si="15"/>
        <v>1</v>
      </c>
      <c r="X118" s="39" t="s">
        <v>76</v>
      </c>
      <c r="Y118" s="40" t="s">
        <v>73</v>
      </c>
      <c r="Z118" s="41">
        <v>12</v>
      </c>
      <c r="AA118" s="147" t="s">
        <v>282</v>
      </c>
      <c r="AB118" s="43" t="s">
        <v>29</v>
      </c>
      <c r="AC118" s="43" t="s">
        <v>29</v>
      </c>
      <c r="AD118" s="44" t="s">
        <v>99</v>
      </c>
      <c r="AE118" s="43" t="s">
        <v>99</v>
      </c>
      <c r="AF118" s="45" t="s">
        <v>29</v>
      </c>
      <c r="AG118" s="43" t="s">
        <v>29</v>
      </c>
      <c r="AH118" s="43" t="s">
        <v>99</v>
      </c>
      <c r="AI118" s="46" t="s">
        <v>99</v>
      </c>
      <c r="AK118" s="35" t="s">
        <v>264</v>
      </c>
      <c r="AL118" s="142" t="s">
        <v>103</v>
      </c>
      <c r="AM118" s="37" t="s">
        <v>33</v>
      </c>
      <c r="AN118" s="209" t="b">
        <f t="shared" si="13"/>
        <v>1</v>
      </c>
      <c r="AO118" s="206" t="b">
        <f t="shared" si="21"/>
        <v>1</v>
      </c>
      <c r="AP118" s="39" t="b">
        <f t="shared" si="16"/>
        <v>1</v>
      </c>
      <c r="AQ118" s="39" t="s">
        <v>26</v>
      </c>
      <c r="AR118" s="40" t="s">
        <v>35</v>
      </c>
      <c r="AS118" s="41">
        <v>12</v>
      </c>
      <c r="AT118" s="43" t="s">
        <v>29</v>
      </c>
      <c r="AU118" s="43" t="s">
        <v>29</v>
      </c>
      <c r="AV118" s="44" t="s">
        <v>29</v>
      </c>
      <c r="AW118" s="43" t="s">
        <v>29</v>
      </c>
      <c r="AX118" s="45" t="s">
        <v>29</v>
      </c>
      <c r="AY118" s="43" t="s">
        <v>29</v>
      </c>
      <c r="AZ118" s="43" t="s">
        <v>29</v>
      </c>
      <c r="BA118" s="46" t="s">
        <v>29</v>
      </c>
    </row>
    <row r="119" spans="7:53" ht="19.5" customHeight="1">
      <c r="G119" s="145" t="s">
        <v>283</v>
      </c>
      <c r="H119" s="146" t="s">
        <v>284</v>
      </c>
      <c r="I119" s="146" t="s">
        <v>285</v>
      </c>
      <c r="R119" s="35" t="s">
        <v>123</v>
      </c>
      <c r="S119" s="141" t="s">
        <v>286</v>
      </c>
      <c r="T119" s="37" t="s">
        <v>80</v>
      </c>
      <c r="U119" s="206" t="b">
        <f t="shared" si="14"/>
        <v>0</v>
      </c>
      <c r="V119" s="38" t="b">
        <f>IF(NOT(AND(LEFT($G$19,1)=LEFT($G$20,1),LEFT($I$19,1)=LEFT($I$20,1),LEFT($I$20,1)="과")),IF(COUNTIF($J$25:$M$25,"과탐 Ⅱ")&gt;=1,IF(COUNTIF($J$15:$K$19,$Y119)=0,IF(COUNTIF($L$15:$M$19,$Y119)=0,IF(VLOOKUP($Y119,$N$15:$O$19,2,FALSE)="가 능",TRUE,FALSE),IF(VLOOKUP($Y119,$L$15:$M$19,2,FALSE)="가 능",TRUE,FALSE)),IF(VLOOKUP($Y119,$J$15:$K$19,2,FALSE)="가 능",TRUE,FALSE)),FALSE),FALSE)</f>
        <v>0</v>
      </c>
      <c r="W119" s="203" t="b">
        <f t="shared" si="15"/>
        <v>1</v>
      </c>
      <c r="X119" s="39" t="s">
        <v>34</v>
      </c>
      <c r="Y119" s="40" t="s">
        <v>27</v>
      </c>
      <c r="Z119" s="41">
        <v>19</v>
      </c>
      <c r="AA119" s="42" t="s">
        <v>28</v>
      </c>
      <c r="AB119" s="43" t="s">
        <v>29</v>
      </c>
      <c r="AC119" s="43" t="s">
        <v>29</v>
      </c>
      <c r="AD119" s="44" t="s">
        <v>29</v>
      </c>
      <c r="AE119" s="43" t="s">
        <v>29</v>
      </c>
      <c r="AF119" s="45" t="s">
        <v>30</v>
      </c>
      <c r="AG119" s="43" t="s">
        <v>30</v>
      </c>
      <c r="AH119" s="43" t="s">
        <v>30</v>
      </c>
      <c r="AI119" s="46">
        <v>0</v>
      </c>
      <c r="AK119" s="35" t="s">
        <v>264</v>
      </c>
      <c r="AL119" s="142" t="s">
        <v>169</v>
      </c>
      <c r="AM119" s="37" t="s">
        <v>33</v>
      </c>
      <c r="AN119" s="209" t="b">
        <f t="shared" si="13"/>
        <v>1</v>
      </c>
      <c r="AO119" s="206" t="b">
        <f t="shared" si="21"/>
        <v>1</v>
      </c>
      <c r="AP119" s="39" t="b">
        <f t="shared" si="16"/>
        <v>1</v>
      </c>
      <c r="AQ119" s="39" t="s">
        <v>26</v>
      </c>
      <c r="AR119" s="40" t="s">
        <v>35</v>
      </c>
      <c r="AS119" s="41">
        <v>31</v>
      </c>
      <c r="AT119" s="43" t="s">
        <v>29</v>
      </c>
      <c r="AU119" s="43" t="s">
        <v>29</v>
      </c>
      <c r="AV119" s="44" t="s">
        <v>29</v>
      </c>
      <c r="AW119" s="43" t="s">
        <v>29</v>
      </c>
      <c r="AX119" s="45" t="s">
        <v>29</v>
      </c>
      <c r="AY119" s="43" t="s">
        <v>29</v>
      </c>
      <c r="AZ119" s="43" t="s">
        <v>29</v>
      </c>
      <c r="BA119" s="46" t="s">
        <v>29</v>
      </c>
    </row>
    <row r="120" spans="7:53" ht="19.5" customHeight="1">
      <c r="G120" s="145" t="s">
        <v>287</v>
      </c>
      <c r="H120" s="146" t="s">
        <v>288</v>
      </c>
      <c r="I120" s="146" t="s">
        <v>285</v>
      </c>
      <c r="R120" s="35" t="s">
        <v>125</v>
      </c>
      <c r="S120" s="141" t="s">
        <v>80</v>
      </c>
      <c r="T120" s="37" t="s">
        <v>80</v>
      </c>
      <c r="U120" s="206" t="b">
        <f t="shared" si="14"/>
        <v>0</v>
      </c>
      <c r="V120" s="38" t="b">
        <f>IF(NOT(AND(LEFT($G$19,1)=LEFT($G$20,1),LEFT($I$19,1)=LEFT($I$20,1),LEFT($I$20,1)="과")),IF(COUNTIF($J$15:$K$19,$Y120)=0,IF(COUNTIF($L$15:$M$19,$Y120)=0,IF(VLOOKUP($Y120,$N$15:$O$19,2,FALSE)="가 능",TRUE,FALSE),IF(VLOOKUP($Y120,$L$15:$M$19,2,FALSE)="가 능",TRUE,FALSE)),IF(VLOOKUP($Y120,$J$15:$K$19,2,FALSE)="가 능",TRUE,FALSE)),FALSE)</f>
        <v>0</v>
      </c>
      <c r="W120" s="203" t="b">
        <f t="shared" si="15"/>
        <v>1</v>
      </c>
      <c r="X120" s="39" t="s">
        <v>26</v>
      </c>
      <c r="Y120" s="40" t="s">
        <v>27</v>
      </c>
      <c r="Z120" s="41">
        <v>30</v>
      </c>
      <c r="AA120" s="42" t="s">
        <v>28</v>
      </c>
      <c r="AB120" s="43" t="s">
        <v>29</v>
      </c>
      <c r="AC120" s="43" t="s">
        <v>29</v>
      </c>
      <c r="AD120" s="44" t="s">
        <v>29</v>
      </c>
      <c r="AE120" s="43" t="s">
        <v>29</v>
      </c>
      <c r="AF120" s="45" t="s">
        <v>30</v>
      </c>
      <c r="AG120" s="43" t="s">
        <v>30</v>
      </c>
      <c r="AH120" s="43" t="s">
        <v>30</v>
      </c>
      <c r="AI120" s="46">
        <v>0</v>
      </c>
      <c r="AK120" s="35" t="s">
        <v>264</v>
      </c>
      <c r="AL120" s="142" t="s">
        <v>289</v>
      </c>
      <c r="AM120" s="37" t="s">
        <v>33</v>
      </c>
      <c r="AN120" s="209" t="b">
        <f t="shared" si="13"/>
        <v>1</v>
      </c>
      <c r="AO120" s="206" t="b">
        <f t="shared" si="21"/>
        <v>1</v>
      </c>
      <c r="AP120" s="39" t="b">
        <f t="shared" si="16"/>
        <v>1</v>
      </c>
      <c r="AQ120" s="39" t="s">
        <v>26</v>
      </c>
      <c r="AR120" s="40" t="s">
        <v>35</v>
      </c>
      <c r="AS120" s="41">
        <v>37</v>
      </c>
      <c r="AT120" s="43" t="s">
        <v>29</v>
      </c>
      <c r="AU120" s="43" t="s">
        <v>29</v>
      </c>
      <c r="AV120" s="44" t="s">
        <v>29</v>
      </c>
      <c r="AW120" s="43" t="s">
        <v>29</v>
      </c>
      <c r="AX120" s="45" t="s">
        <v>29</v>
      </c>
      <c r="AY120" s="43" t="s">
        <v>29</v>
      </c>
      <c r="AZ120" s="43" t="s">
        <v>29</v>
      </c>
      <c r="BA120" s="46" t="s">
        <v>29</v>
      </c>
    </row>
    <row r="121" spans="7:53" ht="19.5" customHeight="1">
      <c r="G121" s="145" t="s">
        <v>290</v>
      </c>
      <c r="H121" s="146" t="s">
        <v>291</v>
      </c>
      <c r="I121" s="146" t="s">
        <v>285</v>
      </c>
      <c r="R121" s="35" t="s">
        <v>292</v>
      </c>
      <c r="S121" s="141" t="s">
        <v>80</v>
      </c>
      <c r="T121" s="37" t="s">
        <v>80</v>
      </c>
      <c r="U121" s="206" t="b">
        <f t="shared" si="14"/>
        <v>0</v>
      </c>
      <c r="V121" s="38" t="b">
        <f>IF(COUNTIF($J$15:$K$19,$Y121)=0,IF(COUNTIF($L$15:$M$19,$Y121)=0,IF(VLOOKUP($Y121,$N$15:$O$19,2,FALSE)="가 능",TRUE,FALSE),IF(VLOOKUP($Y121,$L$15:$M$19,2,FALSE)="가 능",TRUE,FALSE)),IF(VLOOKUP($Y121,$J$15:$K$19,2,FALSE)="가 능",TRUE,FALSE))</f>
        <v>0</v>
      </c>
      <c r="W121" s="203" t="b">
        <f t="shared" si="15"/>
        <v>1</v>
      </c>
      <c r="X121" s="39" t="s">
        <v>76</v>
      </c>
      <c r="Y121" s="40" t="s">
        <v>27</v>
      </c>
      <c r="Z121" s="41">
        <v>18</v>
      </c>
      <c r="AA121" s="42" t="s">
        <v>28</v>
      </c>
      <c r="AB121" s="43" t="s">
        <v>29</v>
      </c>
      <c r="AC121" s="43" t="s">
        <v>29</v>
      </c>
      <c r="AD121" s="44" t="s">
        <v>29</v>
      </c>
      <c r="AE121" s="43" t="s">
        <v>29</v>
      </c>
      <c r="AF121" s="45" t="s">
        <v>30</v>
      </c>
      <c r="AG121" s="43" t="s">
        <v>30</v>
      </c>
      <c r="AH121" s="43" t="s">
        <v>30</v>
      </c>
      <c r="AI121" s="46" t="s">
        <v>29</v>
      </c>
      <c r="AK121" s="35" t="s">
        <v>264</v>
      </c>
      <c r="AL121" s="142" t="s">
        <v>121</v>
      </c>
      <c r="AM121" s="37" t="s">
        <v>33</v>
      </c>
      <c r="AN121" s="209" t="b">
        <f t="shared" si="13"/>
        <v>1</v>
      </c>
      <c r="AO121" s="206" t="b">
        <f t="shared" si="21"/>
        <v>1</v>
      </c>
      <c r="AP121" s="39" t="b">
        <f t="shared" si="16"/>
        <v>1</v>
      </c>
      <c r="AQ121" s="39" t="s">
        <v>26</v>
      </c>
      <c r="AR121" s="40" t="s">
        <v>35</v>
      </c>
      <c r="AS121" s="41">
        <v>15</v>
      </c>
      <c r="AT121" s="43" t="s">
        <v>29</v>
      </c>
      <c r="AU121" s="43" t="s">
        <v>29</v>
      </c>
      <c r="AV121" s="44" t="s">
        <v>29</v>
      </c>
      <c r="AW121" s="43" t="s">
        <v>29</v>
      </c>
      <c r="AX121" s="45" t="s">
        <v>29</v>
      </c>
      <c r="AY121" s="43" t="s">
        <v>29</v>
      </c>
      <c r="AZ121" s="43" t="s">
        <v>29</v>
      </c>
      <c r="BA121" s="46" t="s">
        <v>29</v>
      </c>
    </row>
    <row r="122" spans="7:53" ht="19.5" customHeight="1">
      <c r="G122" s="145" t="s">
        <v>293</v>
      </c>
      <c r="H122" s="146" t="s">
        <v>294</v>
      </c>
      <c r="I122" s="146" t="s">
        <v>285</v>
      </c>
      <c r="R122" s="35" t="s">
        <v>132</v>
      </c>
      <c r="S122" s="141" t="s">
        <v>80</v>
      </c>
      <c r="T122" s="37" t="s">
        <v>80</v>
      </c>
      <c r="U122" s="206" t="b">
        <f t="shared" si="14"/>
        <v>0</v>
      </c>
      <c r="V122" s="38" t="b">
        <f>IF(COUNTIF($J$15:$K$19,$Y122)=0,IF(COUNTIF($L$15:$M$19,$Y122)=0,IF(VLOOKUP($Y122,$N$15:$O$19,2,FALSE)="가 능",TRUE,FALSE),IF(VLOOKUP($Y122,$L$15:$M$19,2,FALSE)="가 능",TRUE,FALSE)),IF(VLOOKUP($Y122,$J$15:$K$19,2,FALSE)="가 능",TRUE,FALSE))</f>
        <v>0</v>
      </c>
      <c r="W122" s="203" t="b">
        <f t="shared" si="15"/>
        <v>1</v>
      </c>
      <c r="X122" s="39" t="s">
        <v>76</v>
      </c>
      <c r="Y122" s="40" t="s">
        <v>27</v>
      </c>
      <c r="Z122" s="41">
        <v>15</v>
      </c>
      <c r="AA122" s="42" t="s">
        <v>28</v>
      </c>
      <c r="AB122" s="43" t="s">
        <v>29</v>
      </c>
      <c r="AC122" s="43" t="s">
        <v>29</v>
      </c>
      <c r="AD122" s="44" t="s">
        <v>29</v>
      </c>
      <c r="AE122" s="43" t="s">
        <v>29</v>
      </c>
      <c r="AF122" s="45" t="s">
        <v>30</v>
      </c>
      <c r="AG122" s="43" t="s">
        <v>30</v>
      </c>
      <c r="AH122" s="43" t="s">
        <v>30</v>
      </c>
      <c r="AI122" s="46" t="s">
        <v>29</v>
      </c>
      <c r="AK122" s="35" t="s">
        <v>264</v>
      </c>
      <c r="AL122" s="142" t="s">
        <v>176</v>
      </c>
      <c r="AM122" s="37" t="s">
        <v>33</v>
      </c>
      <c r="AN122" s="209" t="b">
        <f t="shared" si="13"/>
        <v>1</v>
      </c>
      <c r="AO122" s="206" t="b">
        <f t="shared" si="21"/>
        <v>1</v>
      </c>
      <c r="AP122" s="39" t="b">
        <f t="shared" si="16"/>
        <v>1</v>
      </c>
      <c r="AQ122" s="39" t="s">
        <v>26</v>
      </c>
      <c r="AR122" s="40" t="s">
        <v>35</v>
      </c>
      <c r="AS122" s="41">
        <v>21</v>
      </c>
      <c r="AT122" s="43" t="s">
        <v>29</v>
      </c>
      <c r="AU122" s="43" t="s">
        <v>29</v>
      </c>
      <c r="AV122" s="44" t="s">
        <v>29</v>
      </c>
      <c r="AW122" s="43" t="s">
        <v>29</v>
      </c>
      <c r="AX122" s="45" t="s">
        <v>29</v>
      </c>
      <c r="AY122" s="43" t="s">
        <v>29</v>
      </c>
      <c r="AZ122" s="43" t="s">
        <v>29</v>
      </c>
      <c r="BA122" s="46" t="s">
        <v>29</v>
      </c>
    </row>
    <row r="123" spans="7:53" ht="19.5" customHeight="1">
      <c r="G123" s="143" t="s">
        <v>295</v>
      </c>
      <c r="H123" s="144" t="s">
        <v>296</v>
      </c>
      <c r="I123" s="144" t="s">
        <v>297</v>
      </c>
      <c r="R123" s="35" t="s">
        <v>136</v>
      </c>
      <c r="S123" s="141" t="s">
        <v>80</v>
      </c>
      <c r="T123" s="37" t="s">
        <v>80</v>
      </c>
      <c r="U123" s="206" t="b">
        <f t="shared" si="14"/>
        <v>0</v>
      </c>
      <c r="V123" s="38" t="b">
        <f>IF(NOT(AND(LEFT($G$19,1)=LEFT($G$20,1),LEFT($I$19,1)=LEFT($I$20,1),LEFT($I$20,1)="과")),IF(COUNTIF($J$15:$K$19,$Y123)=0,IF(COUNTIF($L$15:$M$19,$Y123)=0,IF(VLOOKUP($Y123,$N$15:$O$19,2,FALSE)="가 능",TRUE,FALSE),IF(VLOOKUP($Y123,$L$15:$M$19,2,FALSE)="가 능",TRUE,FALSE)),IF(VLOOKUP($Y123,$J$15:$K$19,2,FALSE)="가 능",TRUE,FALSE)),FALSE)</f>
        <v>0</v>
      </c>
      <c r="W123" s="203" t="b">
        <f t="shared" si="15"/>
        <v>1</v>
      </c>
      <c r="X123" s="39" t="s">
        <v>26</v>
      </c>
      <c r="Y123" s="40" t="s">
        <v>27</v>
      </c>
      <c r="Z123" s="41">
        <v>12</v>
      </c>
      <c r="AA123" s="42" t="s">
        <v>28</v>
      </c>
      <c r="AB123" s="43" t="s">
        <v>29</v>
      </c>
      <c r="AC123" s="43" t="s">
        <v>29</v>
      </c>
      <c r="AD123" s="44" t="s">
        <v>29</v>
      </c>
      <c r="AE123" s="43" t="s">
        <v>29</v>
      </c>
      <c r="AF123" s="45" t="s">
        <v>30</v>
      </c>
      <c r="AG123" s="43" t="s">
        <v>30</v>
      </c>
      <c r="AH123" s="43" t="s">
        <v>30</v>
      </c>
      <c r="AI123" s="46" t="s">
        <v>29</v>
      </c>
      <c r="AK123" s="35" t="s">
        <v>264</v>
      </c>
      <c r="AL123" s="142" t="s">
        <v>181</v>
      </c>
      <c r="AM123" s="37" t="s">
        <v>33</v>
      </c>
      <c r="AN123" s="209" t="b">
        <f t="shared" si="13"/>
        <v>1</v>
      </c>
      <c r="AO123" s="206" t="b">
        <f t="shared" si="21"/>
        <v>1</v>
      </c>
      <c r="AP123" s="39" t="b">
        <f t="shared" si="16"/>
        <v>1</v>
      </c>
      <c r="AQ123" s="39" t="s">
        <v>26</v>
      </c>
      <c r="AR123" s="40" t="s">
        <v>35</v>
      </c>
      <c r="AS123" s="41">
        <v>7</v>
      </c>
      <c r="AT123" s="43" t="s">
        <v>29</v>
      </c>
      <c r="AU123" s="43" t="s">
        <v>29</v>
      </c>
      <c r="AV123" s="44" t="s">
        <v>29</v>
      </c>
      <c r="AW123" s="43" t="s">
        <v>29</v>
      </c>
      <c r="AX123" s="45" t="s">
        <v>29</v>
      </c>
      <c r="AY123" s="43" t="s">
        <v>29</v>
      </c>
      <c r="AZ123" s="43" t="s">
        <v>29</v>
      </c>
      <c r="BA123" s="46" t="s">
        <v>29</v>
      </c>
    </row>
    <row r="124" spans="7:53" ht="19.5" customHeight="1">
      <c r="G124" s="143" t="s">
        <v>298</v>
      </c>
      <c r="H124" s="144" t="s">
        <v>299</v>
      </c>
      <c r="I124" s="144" t="s">
        <v>297</v>
      </c>
      <c r="R124" s="35" t="s">
        <v>138</v>
      </c>
      <c r="S124" s="141" t="s">
        <v>268</v>
      </c>
      <c r="T124" s="37" t="s">
        <v>80</v>
      </c>
      <c r="U124" s="206" t="b">
        <f t="shared" si="14"/>
        <v>0</v>
      </c>
      <c r="V124" s="38" t="b">
        <f>IF(COUNTIF($J$15:$K$19,$Y124)=0,IF(COUNTIF($L$15:$M$19,$Y124)=0,IF(VLOOKUP($Y124,$N$15:$O$19,2,FALSE)="가 능",TRUE,FALSE),IF(VLOOKUP($Y124,$L$15:$M$19,2,FALSE)="가 능",TRUE,FALSE)),IF(VLOOKUP($Y124,$J$15:$K$19,2,FALSE)="가 능",TRUE,FALSE))</f>
        <v>0</v>
      </c>
      <c r="W124" s="203" t="b">
        <f t="shared" si="15"/>
        <v>1</v>
      </c>
      <c r="X124" s="39" t="s">
        <v>34</v>
      </c>
      <c r="Y124" s="40" t="s">
        <v>27</v>
      </c>
      <c r="Z124" s="41">
        <v>28</v>
      </c>
      <c r="AA124" s="42" t="s">
        <v>28</v>
      </c>
      <c r="AB124" s="43" t="s">
        <v>29</v>
      </c>
      <c r="AC124" s="43" t="s">
        <v>29</v>
      </c>
      <c r="AD124" s="44" t="s">
        <v>29</v>
      </c>
      <c r="AE124" s="43" t="s">
        <v>29</v>
      </c>
      <c r="AF124" s="45" t="s">
        <v>30</v>
      </c>
      <c r="AG124" s="43" t="s">
        <v>30</v>
      </c>
      <c r="AH124" s="43" t="s">
        <v>30</v>
      </c>
      <c r="AI124" s="46" t="s">
        <v>29</v>
      </c>
      <c r="AK124" s="35" t="s">
        <v>264</v>
      </c>
      <c r="AL124" s="142" t="s">
        <v>300</v>
      </c>
      <c r="AM124" s="37" t="s">
        <v>33</v>
      </c>
      <c r="AN124" s="209" t="b">
        <f t="shared" si="13"/>
        <v>1</v>
      </c>
      <c r="AO124" s="206" t="b">
        <f t="shared" si="21"/>
        <v>1</v>
      </c>
      <c r="AP124" s="39" t="b">
        <f t="shared" si="16"/>
        <v>1</v>
      </c>
      <c r="AQ124" s="39" t="s">
        <v>34</v>
      </c>
      <c r="AR124" s="40" t="s">
        <v>35</v>
      </c>
      <c r="AS124" s="41">
        <v>17</v>
      </c>
      <c r="AT124" s="43" t="s">
        <v>29</v>
      </c>
      <c r="AU124" s="43" t="s">
        <v>29</v>
      </c>
      <c r="AV124" s="44" t="s">
        <v>29</v>
      </c>
      <c r="AW124" s="43" t="s">
        <v>29</v>
      </c>
      <c r="AX124" s="45" t="s">
        <v>29</v>
      </c>
      <c r="AY124" s="43" t="s">
        <v>29</v>
      </c>
      <c r="AZ124" s="43" t="s">
        <v>29</v>
      </c>
      <c r="BA124" s="46" t="s">
        <v>29</v>
      </c>
    </row>
    <row r="125" spans="7:53" ht="19.5" customHeight="1">
      <c r="G125" s="143" t="s">
        <v>301</v>
      </c>
      <c r="H125" s="144" t="s">
        <v>302</v>
      </c>
      <c r="I125" s="144" t="s">
        <v>297</v>
      </c>
      <c r="R125" s="35" t="s">
        <v>240</v>
      </c>
      <c r="S125" s="141" t="s">
        <v>80</v>
      </c>
      <c r="T125" s="37" t="s">
        <v>80</v>
      </c>
      <c r="U125" s="206" t="b">
        <f t="shared" si="14"/>
        <v>0</v>
      </c>
      <c r="V125" s="38" t="b">
        <f>IF(COUNTIF($J$15:$K$19,$Y125)=0,IF(COUNTIF($L$15:$M$19,$Y125)=0,IF(VLOOKUP($Y125,$N$15:$O$19,2,FALSE)="가 능",TRUE,FALSE),IF(VLOOKUP($Y125,$L$15:$M$19,2,FALSE)="가 능",TRUE,FALSE)),IF(VLOOKUP($Y125,$J$15:$K$19,2,FALSE)="가 능",TRUE,FALSE))</f>
        <v>0</v>
      </c>
      <c r="W125" s="203" t="b">
        <f t="shared" si="15"/>
        <v>1</v>
      </c>
      <c r="X125" s="39" t="s">
        <v>34</v>
      </c>
      <c r="Y125" s="40" t="s">
        <v>50</v>
      </c>
      <c r="Z125" s="41">
        <v>12</v>
      </c>
      <c r="AA125" s="42" t="s">
        <v>241</v>
      </c>
      <c r="AB125" s="43" t="s">
        <v>29</v>
      </c>
      <c r="AC125" s="43" t="s">
        <v>29</v>
      </c>
      <c r="AD125" s="44" t="s">
        <v>129</v>
      </c>
      <c r="AE125" s="43" t="s">
        <v>52</v>
      </c>
      <c r="AF125" s="45" t="s">
        <v>29</v>
      </c>
      <c r="AG125" s="43" t="s">
        <v>30</v>
      </c>
      <c r="AH125" s="43" t="s">
        <v>30</v>
      </c>
      <c r="AI125" s="46" t="s">
        <v>29</v>
      </c>
      <c r="AK125" s="35" t="s">
        <v>264</v>
      </c>
      <c r="AL125" s="142" t="s">
        <v>303</v>
      </c>
      <c r="AM125" s="37" t="s">
        <v>33</v>
      </c>
      <c r="AN125" s="209" t="b">
        <f t="shared" si="13"/>
        <v>1</v>
      </c>
      <c r="AO125" s="206" t="b">
        <f t="shared" si="21"/>
        <v>1</v>
      </c>
      <c r="AP125" s="39" t="b">
        <f t="shared" si="16"/>
        <v>1</v>
      </c>
      <c r="AQ125" s="39" t="s">
        <v>34</v>
      </c>
      <c r="AR125" s="40" t="s">
        <v>35</v>
      </c>
      <c r="AS125" s="41">
        <v>6</v>
      </c>
      <c r="AT125" s="43" t="s">
        <v>29</v>
      </c>
      <c r="AU125" s="43" t="s">
        <v>29</v>
      </c>
      <c r="AV125" s="44" t="s">
        <v>29</v>
      </c>
      <c r="AW125" s="43" t="s">
        <v>29</v>
      </c>
      <c r="AX125" s="45" t="s">
        <v>29</v>
      </c>
      <c r="AY125" s="43" t="s">
        <v>29</v>
      </c>
      <c r="AZ125" s="43" t="s">
        <v>29</v>
      </c>
      <c r="BA125" s="46" t="s">
        <v>29</v>
      </c>
    </row>
    <row r="126" spans="7:53" ht="19.5" customHeight="1">
      <c r="G126" s="143" t="s">
        <v>304</v>
      </c>
      <c r="H126" s="144" t="s">
        <v>305</v>
      </c>
      <c r="I126" s="144" t="s">
        <v>297</v>
      </c>
      <c r="R126" s="35" t="s">
        <v>141</v>
      </c>
      <c r="S126" s="141" t="s">
        <v>80</v>
      </c>
      <c r="T126" s="37" t="s">
        <v>80</v>
      </c>
      <c r="U126" s="206" t="b">
        <f t="shared" si="14"/>
        <v>0</v>
      </c>
      <c r="V126" s="38" t="b">
        <f>IF(COUNTIF($J$15:$K$19,$Y126)=0,IF(COUNTIF($L$15:$M$19,$Y126)=0,IF(VLOOKUP($Y126,$N$15:$O$19,2,FALSE)="가 능",TRUE,FALSE),IF(VLOOKUP($Y126,$L$15:$M$19,2,FALSE)="가 능",TRUE,FALSE)),IF(VLOOKUP($Y126,$J$15:$K$19,2,FALSE)="가 능",TRUE,FALSE))</f>
        <v>0</v>
      </c>
      <c r="W126" s="203" t="b">
        <f t="shared" si="15"/>
        <v>1</v>
      </c>
      <c r="X126" s="39" t="s">
        <v>34</v>
      </c>
      <c r="Y126" s="40" t="s">
        <v>27</v>
      </c>
      <c r="Z126" s="41">
        <v>10</v>
      </c>
      <c r="AA126" s="42" t="s">
        <v>28</v>
      </c>
      <c r="AB126" s="43" t="s">
        <v>29</v>
      </c>
      <c r="AC126" s="43" t="s">
        <v>29</v>
      </c>
      <c r="AD126" s="44" t="s">
        <v>29</v>
      </c>
      <c r="AE126" s="43" t="s">
        <v>29</v>
      </c>
      <c r="AF126" s="45" t="s">
        <v>30</v>
      </c>
      <c r="AG126" s="43" t="s">
        <v>30</v>
      </c>
      <c r="AH126" s="43" t="s">
        <v>30</v>
      </c>
      <c r="AI126" s="46" t="s">
        <v>29</v>
      </c>
      <c r="AK126" s="35" t="s">
        <v>264</v>
      </c>
      <c r="AL126" s="142" t="s">
        <v>306</v>
      </c>
      <c r="AM126" s="37" t="s">
        <v>33</v>
      </c>
      <c r="AN126" s="209" t="b">
        <f t="shared" si="13"/>
        <v>1</v>
      </c>
      <c r="AO126" s="206" t="b">
        <f t="shared" si="21"/>
        <v>1</v>
      </c>
      <c r="AP126" s="39" t="b">
        <f t="shared" si="16"/>
        <v>1</v>
      </c>
      <c r="AQ126" s="39" t="s">
        <v>34</v>
      </c>
      <c r="AR126" s="40" t="s">
        <v>35</v>
      </c>
      <c r="AS126" s="41">
        <v>20</v>
      </c>
      <c r="AT126" s="43" t="s">
        <v>29</v>
      </c>
      <c r="AU126" s="43" t="s">
        <v>29</v>
      </c>
      <c r="AV126" s="44" t="s">
        <v>29</v>
      </c>
      <c r="AW126" s="43" t="s">
        <v>29</v>
      </c>
      <c r="AX126" s="45" t="s">
        <v>29</v>
      </c>
      <c r="AY126" s="43" t="s">
        <v>29</v>
      </c>
      <c r="AZ126" s="43" t="s">
        <v>29</v>
      </c>
      <c r="BA126" s="46" t="s">
        <v>29</v>
      </c>
    </row>
    <row r="127" spans="7:53" ht="19.5" customHeight="1">
      <c r="G127" s="143" t="s">
        <v>307</v>
      </c>
      <c r="H127" s="144" t="s">
        <v>308</v>
      </c>
      <c r="I127" s="144" t="s">
        <v>297</v>
      </c>
      <c r="R127" s="35" t="s">
        <v>145</v>
      </c>
      <c r="S127" s="141" t="s">
        <v>80</v>
      </c>
      <c r="T127" s="37" t="s">
        <v>80</v>
      </c>
      <c r="U127" s="206" t="b">
        <f t="shared" si="14"/>
        <v>0</v>
      </c>
      <c r="V127" s="38" t="b">
        <f>IF(NOT(AND(LEFT($G$19,1)=LEFT($G$20,1),LEFT($I$19,1)=LEFT($I$20,1),LEFT($I$20,1)="과")),IF(COUNTIF($J$15:$K$19,$Y127)=0,IF(COUNTIF($L$15:$M$19,$Y127)=0,IF(VLOOKUP($Y127,$N$15:$O$19,2,FALSE)="가 능",TRUE,FALSE),IF(VLOOKUP($Y127,$L$15:$M$19,2,FALSE)="가 능",TRUE,FALSE)),IF(VLOOKUP($Y127,$J$15:$K$19,2,FALSE)="가 능",TRUE,FALSE)),FALSE)</f>
        <v>0</v>
      </c>
      <c r="W127" s="203" t="b">
        <f t="shared" si="15"/>
        <v>1</v>
      </c>
      <c r="X127" s="39" t="s">
        <v>34</v>
      </c>
      <c r="Y127" s="40" t="s">
        <v>27</v>
      </c>
      <c r="Z127" s="41">
        <v>70</v>
      </c>
      <c r="AA127" s="42" t="s">
        <v>28</v>
      </c>
      <c r="AB127" s="43" t="s">
        <v>29</v>
      </c>
      <c r="AC127" s="43" t="s">
        <v>29</v>
      </c>
      <c r="AD127" s="44" t="s">
        <v>29</v>
      </c>
      <c r="AE127" s="43" t="s">
        <v>29</v>
      </c>
      <c r="AF127" s="45" t="s">
        <v>30</v>
      </c>
      <c r="AG127" s="43" t="s">
        <v>30</v>
      </c>
      <c r="AH127" s="43" t="s">
        <v>30</v>
      </c>
      <c r="AI127" s="46" t="s">
        <v>29</v>
      </c>
      <c r="AK127" s="35" t="s">
        <v>264</v>
      </c>
      <c r="AL127" s="142" t="s">
        <v>309</v>
      </c>
      <c r="AM127" s="37" t="s">
        <v>33</v>
      </c>
      <c r="AN127" s="209" t="b">
        <f t="shared" si="13"/>
        <v>1</v>
      </c>
      <c r="AO127" s="206" t="b">
        <f t="shared" si="21"/>
        <v>1</v>
      </c>
      <c r="AP127" s="39" t="b">
        <f t="shared" si="16"/>
        <v>1</v>
      </c>
      <c r="AQ127" s="39" t="s">
        <v>34</v>
      </c>
      <c r="AR127" s="40" t="s">
        <v>35</v>
      </c>
      <c r="AS127" s="41">
        <v>5</v>
      </c>
      <c r="AT127" s="43" t="s">
        <v>29</v>
      </c>
      <c r="AU127" s="43" t="s">
        <v>29</v>
      </c>
      <c r="AV127" s="44" t="s">
        <v>29</v>
      </c>
      <c r="AW127" s="43" t="s">
        <v>29</v>
      </c>
      <c r="AX127" s="45" t="s">
        <v>29</v>
      </c>
      <c r="AY127" s="43" t="s">
        <v>29</v>
      </c>
      <c r="AZ127" s="43" t="s">
        <v>29</v>
      </c>
      <c r="BA127" s="46" t="s">
        <v>29</v>
      </c>
    </row>
    <row r="128" spans="7:53" ht="19.5" customHeight="1">
      <c r="G128" s="143" t="s">
        <v>310</v>
      </c>
      <c r="H128" s="144" t="s">
        <v>311</v>
      </c>
      <c r="I128" s="144" t="s">
        <v>297</v>
      </c>
      <c r="R128" s="35" t="s">
        <v>145</v>
      </c>
      <c r="S128" s="141" t="s">
        <v>312</v>
      </c>
      <c r="T128" s="37" t="s">
        <v>80</v>
      </c>
      <c r="U128" s="206" t="b">
        <f t="shared" si="14"/>
        <v>1</v>
      </c>
      <c r="V128" s="38" t="b">
        <f t="shared" ref="V128:V136" si="22">IF(COUNTIF($J$15:$K$19,$Y128)=0,IF(COUNTIF($L$15:$M$19,$Y128)=0,IF(VLOOKUP($Y128,$N$15:$O$19,2,FALSE)="가 능",TRUE,FALSE),IF(VLOOKUP($Y128,$L$15:$M$19,2,FALSE)="가 능",TRUE,FALSE)),IF(VLOOKUP($Y128,$J$15:$K$19,2,FALSE)="가 능",TRUE,FALSE))</f>
        <v>1</v>
      </c>
      <c r="W128" s="203" t="b">
        <f t="shared" si="15"/>
        <v>1</v>
      </c>
      <c r="X128" s="39" t="s">
        <v>34</v>
      </c>
      <c r="Y128" s="40" t="s">
        <v>35</v>
      </c>
      <c r="Z128" s="41">
        <v>20</v>
      </c>
      <c r="AA128" s="42" t="s">
        <v>28</v>
      </c>
      <c r="AB128" s="43" t="s">
        <v>29</v>
      </c>
      <c r="AC128" s="43" t="s">
        <v>29</v>
      </c>
      <c r="AD128" s="44" t="s">
        <v>29</v>
      </c>
      <c r="AE128" s="43" t="s">
        <v>29</v>
      </c>
      <c r="AF128" s="45" t="s">
        <v>29</v>
      </c>
      <c r="AG128" s="43" t="s">
        <v>29</v>
      </c>
      <c r="AH128" s="43" t="s">
        <v>29</v>
      </c>
      <c r="AI128" s="46" t="s">
        <v>29</v>
      </c>
      <c r="AK128" s="35" t="s">
        <v>264</v>
      </c>
      <c r="AL128" s="142" t="s">
        <v>313</v>
      </c>
      <c r="AM128" s="37" t="s">
        <v>33</v>
      </c>
      <c r="AN128" s="209" t="b">
        <f t="shared" si="13"/>
        <v>1</v>
      </c>
      <c r="AO128" s="206" t="b">
        <f t="shared" si="21"/>
        <v>1</v>
      </c>
      <c r="AP128" s="39" t="b">
        <f t="shared" si="16"/>
        <v>1</v>
      </c>
      <c r="AQ128" s="39" t="s">
        <v>34</v>
      </c>
      <c r="AR128" s="40" t="s">
        <v>35</v>
      </c>
      <c r="AS128" s="41">
        <v>17</v>
      </c>
      <c r="AT128" s="43" t="s">
        <v>29</v>
      </c>
      <c r="AU128" s="43" t="s">
        <v>29</v>
      </c>
      <c r="AV128" s="44" t="s">
        <v>29</v>
      </c>
      <c r="AW128" s="43" t="s">
        <v>29</v>
      </c>
      <c r="AX128" s="45" t="s">
        <v>29</v>
      </c>
      <c r="AY128" s="43" t="s">
        <v>29</v>
      </c>
      <c r="AZ128" s="43" t="s">
        <v>29</v>
      </c>
      <c r="BA128" s="46" t="s">
        <v>29</v>
      </c>
    </row>
    <row r="129" spans="7:53" ht="19.5" customHeight="1">
      <c r="G129" s="143" t="s">
        <v>314</v>
      </c>
      <c r="H129" s="144" t="s">
        <v>315</v>
      </c>
      <c r="I129" s="144" t="s">
        <v>297</v>
      </c>
      <c r="R129" s="35" t="s">
        <v>150</v>
      </c>
      <c r="S129" s="141" t="s">
        <v>316</v>
      </c>
      <c r="T129" s="37" t="s">
        <v>80</v>
      </c>
      <c r="U129" s="206" t="b">
        <f t="shared" si="14"/>
        <v>0</v>
      </c>
      <c r="V129" s="38" t="b">
        <f t="shared" si="22"/>
        <v>0</v>
      </c>
      <c r="W129" s="203" t="b">
        <f t="shared" si="15"/>
        <v>1</v>
      </c>
      <c r="X129" s="39" t="s">
        <v>26</v>
      </c>
      <c r="Y129" s="40" t="s">
        <v>27</v>
      </c>
      <c r="Z129" s="148">
        <v>9</v>
      </c>
      <c r="AA129" s="149" t="s">
        <v>28</v>
      </c>
      <c r="AB129" s="43" t="s">
        <v>29</v>
      </c>
      <c r="AC129" s="43" t="s">
        <v>29</v>
      </c>
      <c r="AD129" s="44" t="s">
        <v>29</v>
      </c>
      <c r="AE129" s="43" t="s">
        <v>29</v>
      </c>
      <c r="AF129" s="45" t="s">
        <v>30</v>
      </c>
      <c r="AG129" s="43" t="s">
        <v>30</v>
      </c>
      <c r="AH129" s="43" t="s">
        <v>30</v>
      </c>
      <c r="AI129" s="46" t="s">
        <v>29</v>
      </c>
      <c r="AK129" s="35" t="s">
        <v>264</v>
      </c>
      <c r="AL129" s="142" t="s">
        <v>317</v>
      </c>
      <c r="AM129" s="37" t="s">
        <v>33</v>
      </c>
      <c r="AN129" s="209" t="b">
        <f t="shared" si="13"/>
        <v>1</v>
      </c>
      <c r="AO129" s="206" t="b">
        <f t="shared" si="21"/>
        <v>1</v>
      </c>
      <c r="AP129" s="39" t="b">
        <f t="shared" si="16"/>
        <v>1</v>
      </c>
      <c r="AQ129" s="39" t="s">
        <v>34</v>
      </c>
      <c r="AR129" s="40" t="s">
        <v>35</v>
      </c>
      <c r="AS129" s="41">
        <v>22</v>
      </c>
      <c r="AT129" s="43" t="s">
        <v>29</v>
      </c>
      <c r="AU129" s="43" t="s">
        <v>29</v>
      </c>
      <c r="AV129" s="44" t="s">
        <v>29</v>
      </c>
      <c r="AW129" s="43" t="s">
        <v>29</v>
      </c>
      <c r="AX129" s="45" t="s">
        <v>29</v>
      </c>
      <c r="AY129" s="43" t="s">
        <v>29</v>
      </c>
      <c r="AZ129" s="43" t="s">
        <v>29</v>
      </c>
      <c r="BA129" s="46" t="s">
        <v>29</v>
      </c>
    </row>
    <row r="130" spans="7:53" ht="19.5" customHeight="1">
      <c r="G130" s="143" t="s">
        <v>39</v>
      </c>
      <c r="H130" s="144" t="s">
        <v>318</v>
      </c>
      <c r="I130" s="144" t="s">
        <v>297</v>
      </c>
      <c r="R130" s="35" t="s">
        <v>150</v>
      </c>
      <c r="S130" s="141" t="s">
        <v>319</v>
      </c>
      <c r="T130" s="37" t="s">
        <v>80</v>
      </c>
      <c r="U130" s="206" t="b">
        <f t="shared" si="14"/>
        <v>0</v>
      </c>
      <c r="V130" s="38" t="b">
        <f t="shared" si="22"/>
        <v>0</v>
      </c>
      <c r="W130" s="203" t="b">
        <f t="shared" si="15"/>
        <v>1</v>
      </c>
      <c r="X130" s="39" t="s">
        <v>26</v>
      </c>
      <c r="Y130" s="40" t="s">
        <v>29</v>
      </c>
      <c r="Z130" s="41">
        <v>3</v>
      </c>
      <c r="AA130" s="42" t="s">
        <v>28</v>
      </c>
      <c r="AB130" s="43" t="s">
        <v>29</v>
      </c>
      <c r="AC130" s="43" t="s">
        <v>29</v>
      </c>
      <c r="AD130" s="44" t="s">
        <v>30</v>
      </c>
      <c r="AE130" s="43" t="s">
        <v>30</v>
      </c>
      <c r="AF130" s="45" t="s">
        <v>29</v>
      </c>
      <c r="AG130" s="43" t="s">
        <v>29</v>
      </c>
      <c r="AH130" s="43" t="s">
        <v>30</v>
      </c>
      <c r="AI130" s="46" t="s">
        <v>30</v>
      </c>
      <c r="AK130" s="35" t="s">
        <v>264</v>
      </c>
      <c r="AL130" s="142" t="s">
        <v>185</v>
      </c>
      <c r="AM130" s="37" t="s">
        <v>33</v>
      </c>
      <c r="AN130" s="209" t="b">
        <f t="shared" si="13"/>
        <v>1</v>
      </c>
      <c r="AO130" s="206" t="b">
        <f t="shared" si="21"/>
        <v>1</v>
      </c>
      <c r="AP130" s="39" t="b">
        <f t="shared" si="16"/>
        <v>1</v>
      </c>
      <c r="AQ130" s="39" t="s">
        <v>34</v>
      </c>
      <c r="AR130" s="40" t="s">
        <v>35</v>
      </c>
      <c r="AS130" s="41">
        <v>17</v>
      </c>
      <c r="AT130" s="43" t="s">
        <v>29</v>
      </c>
      <c r="AU130" s="43" t="s">
        <v>29</v>
      </c>
      <c r="AV130" s="44" t="s">
        <v>29</v>
      </c>
      <c r="AW130" s="43" t="s">
        <v>29</v>
      </c>
      <c r="AX130" s="45" t="s">
        <v>29</v>
      </c>
      <c r="AY130" s="43" t="s">
        <v>29</v>
      </c>
      <c r="AZ130" s="43" t="s">
        <v>29</v>
      </c>
      <c r="BA130" s="46" t="s">
        <v>29</v>
      </c>
    </row>
    <row r="131" spans="7:53" ht="19.5" customHeight="1">
      <c r="G131" s="143" t="s">
        <v>320</v>
      </c>
      <c r="H131" s="144" t="s">
        <v>321</v>
      </c>
      <c r="I131" s="144" t="s">
        <v>297</v>
      </c>
      <c r="J131" s="150"/>
      <c r="R131" s="35" t="s">
        <v>154</v>
      </c>
      <c r="S131" s="141" t="s">
        <v>268</v>
      </c>
      <c r="T131" s="37" t="s">
        <v>80</v>
      </c>
      <c r="U131" s="206" t="b">
        <f t="shared" si="14"/>
        <v>0</v>
      </c>
      <c r="V131" s="38" t="b">
        <f t="shared" si="22"/>
        <v>0</v>
      </c>
      <c r="W131" s="203" t="b">
        <f t="shared" si="15"/>
        <v>1</v>
      </c>
      <c r="X131" s="39" t="s">
        <v>34</v>
      </c>
      <c r="Y131" s="40" t="s">
        <v>27</v>
      </c>
      <c r="Z131" s="41">
        <v>18</v>
      </c>
      <c r="AA131" s="42" t="s">
        <v>28</v>
      </c>
      <c r="AB131" s="43" t="s">
        <v>29</v>
      </c>
      <c r="AC131" s="43" t="s">
        <v>29</v>
      </c>
      <c r="AD131" s="44" t="s">
        <v>29</v>
      </c>
      <c r="AE131" s="43" t="s">
        <v>29</v>
      </c>
      <c r="AF131" s="45" t="s">
        <v>30</v>
      </c>
      <c r="AG131" s="43" t="s">
        <v>30</v>
      </c>
      <c r="AH131" s="43" t="s">
        <v>30</v>
      </c>
      <c r="AI131" s="46" t="s">
        <v>29</v>
      </c>
      <c r="AK131" s="35" t="s">
        <v>322</v>
      </c>
      <c r="AL131" s="142" t="s">
        <v>323</v>
      </c>
      <c r="AM131" s="37" t="s">
        <v>33</v>
      </c>
      <c r="AN131" s="209" t="b">
        <f t="shared" si="13"/>
        <v>1</v>
      </c>
      <c r="AO131" s="206" t="b">
        <f t="shared" si="21"/>
        <v>1</v>
      </c>
      <c r="AP131" s="39" t="b">
        <f t="shared" si="16"/>
        <v>1</v>
      </c>
      <c r="AQ131" s="39" t="s">
        <v>26</v>
      </c>
      <c r="AR131" s="40" t="s">
        <v>35</v>
      </c>
      <c r="AS131" s="41">
        <v>42</v>
      </c>
      <c r="AT131" s="43" t="s">
        <v>29</v>
      </c>
      <c r="AU131" s="43" t="s">
        <v>29</v>
      </c>
      <c r="AV131" s="44" t="s">
        <v>29</v>
      </c>
      <c r="AW131" s="43" t="s">
        <v>29</v>
      </c>
      <c r="AX131" s="45" t="s">
        <v>29</v>
      </c>
      <c r="AY131" s="43" t="s">
        <v>29</v>
      </c>
      <c r="AZ131" s="43" t="s">
        <v>29</v>
      </c>
      <c r="BA131" s="46" t="s">
        <v>29</v>
      </c>
    </row>
    <row r="132" spans="7:53" ht="19.5" customHeight="1">
      <c r="G132" s="143" t="s">
        <v>324</v>
      </c>
      <c r="H132" s="144" t="s">
        <v>325</v>
      </c>
      <c r="I132" s="144"/>
      <c r="J132" s="150"/>
      <c r="R132" s="35" t="s">
        <v>154</v>
      </c>
      <c r="S132" s="141" t="s">
        <v>326</v>
      </c>
      <c r="T132" s="37" t="s">
        <v>80</v>
      </c>
      <c r="U132" s="206" t="b">
        <f t="shared" si="14"/>
        <v>0</v>
      </c>
      <c r="V132" s="38" t="b">
        <f t="shared" si="22"/>
        <v>0</v>
      </c>
      <c r="W132" s="203" t="b">
        <f t="shared" si="15"/>
        <v>1</v>
      </c>
      <c r="X132" s="39" t="s">
        <v>34</v>
      </c>
      <c r="Y132" s="40" t="s">
        <v>27</v>
      </c>
      <c r="Z132" s="41">
        <v>5</v>
      </c>
      <c r="AA132" s="42" t="s">
        <v>28</v>
      </c>
      <c r="AB132" s="43" t="s">
        <v>29</v>
      </c>
      <c r="AC132" s="43" t="s">
        <v>29</v>
      </c>
      <c r="AD132" s="44" t="s">
        <v>29</v>
      </c>
      <c r="AE132" s="43" t="s">
        <v>29</v>
      </c>
      <c r="AF132" s="45" t="s">
        <v>30</v>
      </c>
      <c r="AG132" s="43" t="s">
        <v>30</v>
      </c>
      <c r="AH132" s="43" t="s">
        <v>30</v>
      </c>
      <c r="AI132" s="46" t="s">
        <v>29</v>
      </c>
      <c r="AK132" s="35" t="s">
        <v>322</v>
      </c>
      <c r="AL132" s="142" t="s">
        <v>327</v>
      </c>
      <c r="AM132" s="37" t="s">
        <v>33</v>
      </c>
      <c r="AN132" s="209" t="b">
        <f t="shared" si="13"/>
        <v>1</v>
      </c>
      <c r="AO132" s="206" t="b">
        <f t="shared" si="21"/>
        <v>1</v>
      </c>
      <c r="AP132" s="39" t="b">
        <f t="shared" si="16"/>
        <v>1</v>
      </c>
      <c r="AQ132" s="39" t="s">
        <v>26</v>
      </c>
      <c r="AR132" s="40" t="s">
        <v>35</v>
      </c>
      <c r="AS132" s="41">
        <v>21</v>
      </c>
      <c r="AT132" s="43" t="s">
        <v>29</v>
      </c>
      <c r="AU132" s="43" t="s">
        <v>29</v>
      </c>
      <c r="AV132" s="44" t="s">
        <v>29</v>
      </c>
      <c r="AW132" s="43" t="s">
        <v>29</v>
      </c>
      <c r="AX132" s="45" t="s">
        <v>29</v>
      </c>
      <c r="AY132" s="43" t="s">
        <v>29</v>
      </c>
      <c r="AZ132" s="43" t="s">
        <v>29</v>
      </c>
      <c r="BA132" s="46" t="s">
        <v>29</v>
      </c>
    </row>
    <row r="133" spans="7:53" ht="19.5" customHeight="1">
      <c r="G133" s="143" t="s">
        <v>328</v>
      </c>
      <c r="H133" s="144" t="s">
        <v>329</v>
      </c>
      <c r="I133" s="144"/>
      <c r="J133" s="150"/>
      <c r="R133" s="35" t="s">
        <v>156</v>
      </c>
      <c r="S133" s="141" t="s">
        <v>80</v>
      </c>
      <c r="T133" s="37" t="s">
        <v>80</v>
      </c>
      <c r="U133" s="206" t="b">
        <f t="shared" si="14"/>
        <v>0</v>
      </c>
      <c r="V133" s="38" t="b">
        <f t="shared" si="22"/>
        <v>0</v>
      </c>
      <c r="W133" s="203" t="b">
        <f t="shared" si="15"/>
        <v>1</v>
      </c>
      <c r="X133" s="39" t="s">
        <v>34</v>
      </c>
      <c r="Y133" s="40" t="s">
        <v>27</v>
      </c>
      <c r="Z133" s="41">
        <v>9</v>
      </c>
      <c r="AA133" s="42" t="s">
        <v>28</v>
      </c>
      <c r="AB133" s="43" t="s">
        <v>29</v>
      </c>
      <c r="AC133" s="43" t="s">
        <v>29</v>
      </c>
      <c r="AD133" s="44" t="s">
        <v>29</v>
      </c>
      <c r="AE133" s="43" t="s">
        <v>29</v>
      </c>
      <c r="AF133" s="45" t="s">
        <v>30</v>
      </c>
      <c r="AG133" s="43" t="s">
        <v>30</v>
      </c>
      <c r="AH133" s="43" t="s">
        <v>30</v>
      </c>
      <c r="AI133" s="46" t="s">
        <v>29</v>
      </c>
      <c r="AK133" s="35" t="s">
        <v>322</v>
      </c>
      <c r="AL133" s="142" t="s">
        <v>306</v>
      </c>
      <c r="AM133" s="37" t="s">
        <v>33</v>
      </c>
      <c r="AN133" s="209" t="b">
        <f t="shared" si="13"/>
        <v>1</v>
      </c>
      <c r="AO133" s="206" t="b">
        <f t="shared" si="21"/>
        <v>1</v>
      </c>
      <c r="AP133" s="39" t="b">
        <f t="shared" si="16"/>
        <v>1</v>
      </c>
      <c r="AQ133" s="39" t="s">
        <v>26</v>
      </c>
      <c r="AR133" s="40" t="s">
        <v>35</v>
      </c>
      <c r="AS133" s="41">
        <v>24</v>
      </c>
      <c r="AT133" s="43" t="s">
        <v>29</v>
      </c>
      <c r="AU133" s="43" t="s">
        <v>29</v>
      </c>
      <c r="AV133" s="44" t="s">
        <v>29</v>
      </c>
      <c r="AW133" s="43" t="s">
        <v>29</v>
      </c>
      <c r="AX133" s="45" t="s">
        <v>29</v>
      </c>
      <c r="AY133" s="43" t="s">
        <v>29</v>
      </c>
      <c r="AZ133" s="43" t="s">
        <v>29</v>
      </c>
      <c r="BA133" s="46" t="s">
        <v>29</v>
      </c>
    </row>
    <row r="134" spans="7:53" ht="19.5" customHeight="1">
      <c r="G134" s="143" t="s">
        <v>330</v>
      </c>
      <c r="H134" s="144" t="s">
        <v>331</v>
      </c>
      <c r="I134" s="144"/>
      <c r="J134" s="150"/>
      <c r="R134" s="35" t="s">
        <v>159</v>
      </c>
      <c r="S134" s="141" t="s">
        <v>80</v>
      </c>
      <c r="T134" s="37" t="s">
        <v>80</v>
      </c>
      <c r="U134" s="206" t="b">
        <f t="shared" si="14"/>
        <v>0</v>
      </c>
      <c r="V134" s="38" t="b">
        <f t="shared" si="22"/>
        <v>0</v>
      </c>
      <c r="W134" s="203" t="b">
        <f t="shared" si="15"/>
        <v>1</v>
      </c>
      <c r="X134" s="39" t="s">
        <v>76</v>
      </c>
      <c r="Y134" s="40" t="s">
        <v>27</v>
      </c>
      <c r="Z134" s="41">
        <v>10</v>
      </c>
      <c r="AA134" s="42" t="s">
        <v>28</v>
      </c>
      <c r="AB134" s="43" t="s">
        <v>29</v>
      </c>
      <c r="AC134" s="43" t="s">
        <v>29</v>
      </c>
      <c r="AD134" s="44" t="s">
        <v>29</v>
      </c>
      <c r="AE134" s="43" t="s">
        <v>29</v>
      </c>
      <c r="AF134" s="45" t="s">
        <v>30</v>
      </c>
      <c r="AG134" s="43" t="s">
        <v>30</v>
      </c>
      <c r="AH134" s="43" t="s">
        <v>30</v>
      </c>
      <c r="AI134" s="46" t="s">
        <v>29</v>
      </c>
      <c r="AK134" s="35" t="s">
        <v>322</v>
      </c>
      <c r="AL134" s="142" t="s">
        <v>332</v>
      </c>
      <c r="AM134" s="37" t="s">
        <v>33</v>
      </c>
      <c r="AN134" s="209" t="b">
        <f t="shared" si="13"/>
        <v>1</v>
      </c>
      <c r="AO134" s="206" t="b">
        <f t="shared" si="21"/>
        <v>1</v>
      </c>
      <c r="AP134" s="39" t="b">
        <f t="shared" si="16"/>
        <v>1</v>
      </c>
      <c r="AQ134" s="39" t="s">
        <v>34</v>
      </c>
      <c r="AR134" s="40" t="s">
        <v>35</v>
      </c>
      <c r="AS134" s="41">
        <v>53</v>
      </c>
      <c r="AT134" s="43" t="s">
        <v>29</v>
      </c>
      <c r="AU134" s="43" t="s">
        <v>29</v>
      </c>
      <c r="AV134" s="44" t="s">
        <v>29</v>
      </c>
      <c r="AW134" s="43" t="s">
        <v>29</v>
      </c>
      <c r="AX134" s="45" t="s">
        <v>29</v>
      </c>
      <c r="AY134" s="43" t="s">
        <v>29</v>
      </c>
      <c r="AZ134" s="43" t="s">
        <v>29</v>
      </c>
      <c r="BA134" s="46" t="s">
        <v>29</v>
      </c>
    </row>
    <row r="135" spans="7:53" ht="19.5" customHeight="1">
      <c r="G135" s="143" t="s">
        <v>333</v>
      </c>
      <c r="H135" s="144" t="s">
        <v>334</v>
      </c>
      <c r="I135" s="144"/>
      <c r="J135" s="150"/>
      <c r="R135" s="35" t="s">
        <v>163</v>
      </c>
      <c r="S135" s="141" t="s">
        <v>80</v>
      </c>
      <c r="T135" s="37" t="s">
        <v>80</v>
      </c>
      <c r="U135" s="206" t="b">
        <f t="shared" si="14"/>
        <v>0</v>
      </c>
      <c r="V135" s="38" t="b">
        <f t="shared" si="22"/>
        <v>0</v>
      </c>
      <c r="W135" s="203" t="b">
        <f t="shared" si="15"/>
        <v>1</v>
      </c>
      <c r="X135" s="39" t="s">
        <v>26</v>
      </c>
      <c r="Y135" s="40" t="s">
        <v>67</v>
      </c>
      <c r="Z135" s="41">
        <v>14</v>
      </c>
      <c r="AA135" s="42" t="s">
        <v>335</v>
      </c>
      <c r="AB135" s="43" t="s">
        <v>29</v>
      </c>
      <c r="AC135" s="43" t="s">
        <v>29</v>
      </c>
      <c r="AD135" s="44" t="s">
        <v>29</v>
      </c>
      <c r="AE135" s="43" t="s">
        <v>29</v>
      </c>
      <c r="AF135" s="45" t="s">
        <v>30</v>
      </c>
      <c r="AG135" s="43" t="s">
        <v>30</v>
      </c>
      <c r="AH135" s="43" t="s">
        <v>29</v>
      </c>
      <c r="AI135" s="46" t="s">
        <v>29</v>
      </c>
      <c r="AK135" s="35" t="s">
        <v>322</v>
      </c>
      <c r="AL135" s="142" t="s">
        <v>336</v>
      </c>
      <c r="AM135" s="37" t="s">
        <v>33</v>
      </c>
      <c r="AN135" s="209" t="b">
        <f t="shared" si="13"/>
        <v>1</v>
      </c>
      <c r="AO135" s="206" t="b">
        <f t="shared" si="21"/>
        <v>1</v>
      </c>
      <c r="AP135" s="39" t="b">
        <f t="shared" si="16"/>
        <v>1</v>
      </c>
      <c r="AQ135" s="39" t="s">
        <v>34</v>
      </c>
      <c r="AR135" s="40" t="s">
        <v>35</v>
      </c>
      <c r="AS135" s="41">
        <v>26</v>
      </c>
      <c r="AT135" s="43" t="s">
        <v>29</v>
      </c>
      <c r="AU135" s="43" t="s">
        <v>29</v>
      </c>
      <c r="AV135" s="44" t="s">
        <v>29</v>
      </c>
      <c r="AW135" s="43" t="s">
        <v>29</v>
      </c>
      <c r="AX135" s="45" t="s">
        <v>29</v>
      </c>
      <c r="AY135" s="43" t="s">
        <v>29</v>
      </c>
      <c r="AZ135" s="43" t="s">
        <v>29</v>
      </c>
      <c r="BA135" s="46" t="s">
        <v>29</v>
      </c>
    </row>
    <row r="136" spans="7:53" ht="19.5" customHeight="1">
      <c r="G136" s="143" t="s">
        <v>337</v>
      </c>
      <c r="H136" s="144" t="s">
        <v>338</v>
      </c>
      <c r="I136" s="144"/>
      <c r="J136" s="150"/>
      <c r="R136" s="35" t="s">
        <v>163</v>
      </c>
      <c r="S136" s="141" t="s">
        <v>260</v>
      </c>
      <c r="T136" s="37" t="s">
        <v>80</v>
      </c>
      <c r="U136" s="206" t="b">
        <f t="shared" si="14"/>
        <v>0</v>
      </c>
      <c r="V136" s="38" t="b">
        <f t="shared" si="22"/>
        <v>0</v>
      </c>
      <c r="W136" s="203" t="b">
        <f t="shared" si="15"/>
        <v>1</v>
      </c>
      <c r="X136" s="39" t="s">
        <v>26</v>
      </c>
      <c r="Y136" s="40" t="s">
        <v>67</v>
      </c>
      <c r="Z136" s="41">
        <v>10</v>
      </c>
      <c r="AA136" s="42" t="s">
        <v>335</v>
      </c>
      <c r="AB136" s="43" t="s">
        <v>29</v>
      </c>
      <c r="AC136" s="43" t="s">
        <v>29</v>
      </c>
      <c r="AD136" s="44" t="s">
        <v>29</v>
      </c>
      <c r="AE136" s="43" t="s">
        <v>29</v>
      </c>
      <c r="AF136" s="45" t="s">
        <v>30</v>
      </c>
      <c r="AG136" s="43" t="s">
        <v>30</v>
      </c>
      <c r="AH136" s="43" t="s">
        <v>29</v>
      </c>
      <c r="AI136" s="46" t="s">
        <v>29</v>
      </c>
      <c r="AK136" s="35" t="s">
        <v>322</v>
      </c>
      <c r="AL136" s="142" t="s">
        <v>103</v>
      </c>
      <c r="AM136" s="37" t="s">
        <v>33</v>
      </c>
      <c r="AN136" s="209" t="b">
        <f t="shared" si="13"/>
        <v>1</v>
      </c>
      <c r="AO136" s="206" t="b">
        <f t="shared" si="21"/>
        <v>1</v>
      </c>
      <c r="AP136" s="39" t="b">
        <f t="shared" si="16"/>
        <v>1</v>
      </c>
      <c r="AQ136" s="39" t="s">
        <v>34</v>
      </c>
      <c r="AR136" s="40" t="s">
        <v>35</v>
      </c>
      <c r="AS136" s="41">
        <v>19</v>
      </c>
      <c r="AT136" s="43" t="s">
        <v>29</v>
      </c>
      <c r="AU136" s="43" t="s">
        <v>29</v>
      </c>
      <c r="AV136" s="44" t="s">
        <v>29</v>
      </c>
      <c r="AW136" s="43" t="s">
        <v>29</v>
      </c>
      <c r="AX136" s="45" t="s">
        <v>29</v>
      </c>
      <c r="AY136" s="43" t="s">
        <v>29</v>
      </c>
      <c r="AZ136" s="43" t="s">
        <v>29</v>
      </c>
      <c r="BA136" s="46" t="s">
        <v>29</v>
      </c>
    </row>
    <row r="137" spans="7:53" ht="19.5" customHeight="1">
      <c r="G137" s="143" t="s">
        <v>339</v>
      </c>
      <c r="H137" s="144" t="s">
        <v>340</v>
      </c>
      <c r="I137" s="144"/>
      <c r="J137" s="150"/>
      <c r="R137" s="35" t="s">
        <v>165</v>
      </c>
      <c r="S137" s="141" t="s">
        <v>268</v>
      </c>
      <c r="T137" s="37" t="s">
        <v>80</v>
      </c>
      <c r="U137" s="206" t="b">
        <f t="shared" si="14"/>
        <v>0</v>
      </c>
      <c r="V137" s="38" t="b">
        <f>IF(NOT(AND(LEFT($G$19,1)=LEFT($G$20,1),LEFT($I$19,1)=LEFT($I$20,1),LEFT($I$20,1)="과")),IF(COUNTIF($J$15:$K$19,$Y137)=0,IF(COUNTIF($L$15:$M$19,$Y137)=0,IF(VLOOKUP($Y137,$N$15:$O$19,2,FALSE)="가 능",TRUE,FALSE),IF(VLOOKUP($Y137,$L$15:$M$19,2,FALSE)="가 능",TRUE,FALSE)),IF(VLOOKUP($Y137,$J$15:$K$19,2,FALSE)="가 능",TRUE,FALSE)),FALSE)</f>
        <v>0</v>
      </c>
      <c r="W137" s="203" t="b">
        <f t="shared" si="15"/>
        <v>1</v>
      </c>
      <c r="X137" s="39" t="s">
        <v>26</v>
      </c>
      <c r="Y137" s="40" t="s">
        <v>27</v>
      </c>
      <c r="Z137" s="41">
        <v>70</v>
      </c>
      <c r="AA137" s="42" t="s">
        <v>28</v>
      </c>
      <c r="AB137" s="43" t="s">
        <v>29</v>
      </c>
      <c r="AC137" s="43" t="s">
        <v>29</v>
      </c>
      <c r="AD137" s="44" t="s">
        <v>29</v>
      </c>
      <c r="AE137" s="43" t="s">
        <v>29</v>
      </c>
      <c r="AF137" s="45" t="s">
        <v>30</v>
      </c>
      <c r="AG137" s="43" t="s">
        <v>30</v>
      </c>
      <c r="AH137" s="43" t="s">
        <v>30</v>
      </c>
      <c r="AI137" s="46" t="s">
        <v>29</v>
      </c>
      <c r="AK137" s="35" t="s">
        <v>322</v>
      </c>
      <c r="AL137" s="142" t="s">
        <v>341</v>
      </c>
      <c r="AM137" s="37" t="s">
        <v>33</v>
      </c>
      <c r="AN137" s="209" t="b">
        <f t="shared" si="13"/>
        <v>1</v>
      </c>
      <c r="AO137" s="206" t="b">
        <f t="shared" si="21"/>
        <v>1</v>
      </c>
      <c r="AP137" s="39" t="b">
        <f t="shared" si="16"/>
        <v>1</v>
      </c>
      <c r="AQ137" s="39" t="s">
        <v>34</v>
      </c>
      <c r="AR137" s="40" t="s">
        <v>35</v>
      </c>
      <c r="AS137" s="41">
        <v>36</v>
      </c>
      <c r="AT137" s="43" t="s">
        <v>29</v>
      </c>
      <c r="AU137" s="43" t="s">
        <v>29</v>
      </c>
      <c r="AV137" s="44" t="s">
        <v>29</v>
      </c>
      <c r="AW137" s="43" t="s">
        <v>29</v>
      </c>
      <c r="AX137" s="45" t="s">
        <v>29</v>
      </c>
      <c r="AY137" s="43" t="s">
        <v>29</v>
      </c>
      <c r="AZ137" s="43" t="s">
        <v>29</v>
      </c>
      <c r="BA137" s="46" t="s">
        <v>29</v>
      </c>
    </row>
    <row r="138" spans="7:53" ht="19.5" customHeight="1">
      <c r="G138" s="143" t="s">
        <v>342</v>
      </c>
      <c r="H138" s="144" t="s">
        <v>343</v>
      </c>
      <c r="I138" s="144"/>
      <c r="J138" s="150"/>
      <c r="R138" s="35" t="s">
        <v>344</v>
      </c>
      <c r="S138" s="141" t="s">
        <v>80</v>
      </c>
      <c r="T138" s="37" t="s">
        <v>80</v>
      </c>
      <c r="U138" s="206" t="b">
        <f t="shared" si="14"/>
        <v>0</v>
      </c>
      <c r="V138" s="38" t="b">
        <f t="shared" ref="V138:V156" si="23">IF(COUNTIF($J$15:$K$19,$Y138)=0,IF(COUNTIF($L$15:$M$19,$Y138)=0,IF(VLOOKUP($Y138,$N$15:$O$19,2,FALSE)="가 능",TRUE,FALSE),IF(VLOOKUP($Y138,$L$15:$M$19,2,FALSE)="가 능",TRUE,FALSE)),IF(VLOOKUP($Y138,$J$15:$K$19,2,FALSE)="가 능",TRUE,FALSE))</f>
        <v>0</v>
      </c>
      <c r="W138" s="203" t="b">
        <f t="shared" si="15"/>
        <v>1</v>
      </c>
      <c r="X138" s="39" t="s">
        <v>34</v>
      </c>
      <c r="Y138" s="40" t="s">
        <v>27</v>
      </c>
      <c r="Z138" s="41">
        <v>12</v>
      </c>
      <c r="AA138" s="42" t="s">
        <v>28</v>
      </c>
      <c r="AB138" s="43" t="s">
        <v>29</v>
      </c>
      <c r="AC138" s="43" t="s">
        <v>29</v>
      </c>
      <c r="AD138" s="44" t="s">
        <v>29</v>
      </c>
      <c r="AE138" s="43" t="s">
        <v>29</v>
      </c>
      <c r="AF138" s="45" t="s">
        <v>30</v>
      </c>
      <c r="AG138" s="43" t="s">
        <v>30</v>
      </c>
      <c r="AH138" s="43" t="s">
        <v>30</v>
      </c>
      <c r="AI138" s="46" t="s">
        <v>29</v>
      </c>
      <c r="AK138" s="35" t="s">
        <v>322</v>
      </c>
      <c r="AL138" s="142" t="s">
        <v>345</v>
      </c>
      <c r="AM138" s="37" t="s">
        <v>33</v>
      </c>
      <c r="AN138" s="209" t="b">
        <f t="shared" ref="AN138:AN201" si="24">IF(AP138=FALSE,FALSE,IF(AO138=FALSE,FALSE,TRUE))</f>
        <v>1</v>
      </c>
      <c r="AO138" s="206" t="b">
        <f t="shared" si="21"/>
        <v>1</v>
      </c>
      <c r="AP138" s="39" t="b">
        <f t="shared" si="16"/>
        <v>1</v>
      </c>
      <c r="AQ138" s="39" t="s">
        <v>76</v>
      </c>
      <c r="AR138" s="40" t="s">
        <v>35</v>
      </c>
      <c r="AS138" s="41">
        <v>59</v>
      </c>
      <c r="AT138" s="43" t="s">
        <v>29</v>
      </c>
      <c r="AU138" s="43" t="s">
        <v>29</v>
      </c>
      <c r="AV138" s="44" t="s">
        <v>29</v>
      </c>
      <c r="AW138" s="43" t="s">
        <v>29</v>
      </c>
      <c r="AX138" s="45" t="s">
        <v>29</v>
      </c>
      <c r="AY138" s="43" t="s">
        <v>29</v>
      </c>
      <c r="AZ138" s="43" t="s">
        <v>29</v>
      </c>
      <c r="BA138" s="46" t="s">
        <v>29</v>
      </c>
    </row>
    <row r="139" spans="7:53" ht="19.5" customHeight="1">
      <c r="G139" s="143" t="s">
        <v>346</v>
      </c>
      <c r="H139" s="144" t="s">
        <v>347</v>
      </c>
      <c r="I139" s="144"/>
      <c r="R139" s="35" t="s">
        <v>170</v>
      </c>
      <c r="S139" s="141" t="s">
        <v>80</v>
      </c>
      <c r="T139" s="37" t="s">
        <v>80</v>
      </c>
      <c r="U139" s="206" t="b">
        <f t="shared" ref="U139:U202" si="25">IF(W139=FALSE,FALSE,IF(V139=FALSE,FALSE,TRUE))</f>
        <v>0</v>
      </c>
      <c r="V139" s="38" t="b">
        <f t="shared" si="23"/>
        <v>0</v>
      </c>
      <c r="W139" s="203" t="b">
        <f t="shared" ref="W139:W202" si="26">IF($J$25="선택중복",FALSE,TRUE)</f>
        <v>1</v>
      </c>
      <c r="X139" s="39" t="s">
        <v>26</v>
      </c>
      <c r="Y139" s="40" t="s">
        <v>27</v>
      </c>
      <c r="Z139" s="41">
        <v>5</v>
      </c>
      <c r="AA139" s="42" t="s">
        <v>28</v>
      </c>
      <c r="AB139" s="43" t="s">
        <v>29</v>
      </c>
      <c r="AC139" s="43" t="s">
        <v>29</v>
      </c>
      <c r="AD139" s="44" t="s">
        <v>29</v>
      </c>
      <c r="AE139" s="43" t="s">
        <v>29</v>
      </c>
      <c r="AF139" s="45" t="s">
        <v>30</v>
      </c>
      <c r="AG139" s="43" t="s">
        <v>30</v>
      </c>
      <c r="AH139" s="43" t="s">
        <v>30</v>
      </c>
      <c r="AI139" s="46" t="s">
        <v>29</v>
      </c>
      <c r="AK139" s="35" t="s">
        <v>322</v>
      </c>
      <c r="AL139" s="142" t="s">
        <v>348</v>
      </c>
      <c r="AM139" s="37" t="s">
        <v>33</v>
      </c>
      <c r="AN139" s="209" t="b">
        <f t="shared" si="24"/>
        <v>1</v>
      </c>
      <c r="AO139" s="206" t="b">
        <f t="shared" si="21"/>
        <v>1</v>
      </c>
      <c r="AP139" s="39" t="b">
        <f t="shared" si="16"/>
        <v>1</v>
      </c>
      <c r="AQ139" s="39" t="s">
        <v>76</v>
      </c>
      <c r="AR139" s="40" t="s">
        <v>35</v>
      </c>
      <c r="AS139" s="41">
        <v>173</v>
      </c>
      <c r="AT139" s="43" t="s">
        <v>29</v>
      </c>
      <c r="AU139" s="43" t="s">
        <v>29</v>
      </c>
      <c r="AV139" s="44" t="s">
        <v>29</v>
      </c>
      <c r="AW139" s="43" t="s">
        <v>29</v>
      </c>
      <c r="AX139" s="45" t="s">
        <v>29</v>
      </c>
      <c r="AY139" s="43" t="s">
        <v>29</v>
      </c>
      <c r="AZ139" s="43" t="s">
        <v>29</v>
      </c>
      <c r="BA139" s="46" t="s">
        <v>29</v>
      </c>
    </row>
    <row r="140" spans="7:53" ht="19.5" customHeight="1">
      <c r="R140" s="35" t="s">
        <v>170</v>
      </c>
      <c r="S140" s="141" t="s">
        <v>260</v>
      </c>
      <c r="T140" s="37" t="s">
        <v>80</v>
      </c>
      <c r="U140" s="206" t="b">
        <f t="shared" si="25"/>
        <v>0</v>
      </c>
      <c r="V140" s="38" t="b">
        <f t="shared" si="23"/>
        <v>0</v>
      </c>
      <c r="W140" s="203" t="b">
        <f t="shared" si="26"/>
        <v>1</v>
      </c>
      <c r="X140" s="39" t="s">
        <v>26</v>
      </c>
      <c r="Y140" s="40" t="s">
        <v>27</v>
      </c>
      <c r="Z140" s="41">
        <v>5</v>
      </c>
      <c r="AA140" s="42" t="s">
        <v>28</v>
      </c>
      <c r="AB140" s="43" t="s">
        <v>29</v>
      </c>
      <c r="AC140" s="43" t="s">
        <v>29</v>
      </c>
      <c r="AD140" s="44" t="s">
        <v>29</v>
      </c>
      <c r="AE140" s="43" t="s">
        <v>29</v>
      </c>
      <c r="AF140" s="45" t="s">
        <v>30</v>
      </c>
      <c r="AG140" s="43" t="s">
        <v>30</v>
      </c>
      <c r="AH140" s="43" t="s">
        <v>30</v>
      </c>
      <c r="AI140" s="46" t="s">
        <v>29</v>
      </c>
      <c r="AK140" s="35" t="s">
        <v>349</v>
      </c>
      <c r="AL140" s="142" t="s">
        <v>350</v>
      </c>
      <c r="AM140" s="37" t="s">
        <v>33</v>
      </c>
      <c r="AN140" s="209" t="b">
        <f t="shared" si="24"/>
        <v>1</v>
      </c>
      <c r="AO140" s="206" t="b">
        <f t="shared" si="21"/>
        <v>1</v>
      </c>
      <c r="AP140" s="39" t="b">
        <f t="shared" ref="AP140:AP203" si="27">IF($J$25="선택중복",FALSE,TRUE)</f>
        <v>1</v>
      </c>
      <c r="AQ140" s="39" t="s">
        <v>34</v>
      </c>
      <c r="AR140" s="40" t="s">
        <v>35</v>
      </c>
      <c r="AS140" s="41">
        <v>29</v>
      </c>
      <c r="AT140" s="43" t="s">
        <v>29</v>
      </c>
      <c r="AU140" s="43" t="s">
        <v>29</v>
      </c>
      <c r="AV140" s="44" t="s">
        <v>29</v>
      </c>
      <c r="AW140" s="43" t="s">
        <v>29</v>
      </c>
      <c r="AX140" s="45" t="s">
        <v>29</v>
      </c>
      <c r="AY140" s="43" t="s">
        <v>29</v>
      </c>
      <c r="AZ140" s="43" t="s">
        <v>29</v>
      </c>
      <c r="BA140" s="46" t="s">
        <v>29</v>
      </c>
    </row>
    <row r="141" spans="7:53" ht="19.5" customHeight="1">
      <c r="R141" s="35" t="s">
        <v>170</v>
      </c>
      <c r="S141" s="141" t="s">
        <v>266</v>
      </c>
      <c r="T141" s="37" t="s">
        <v>80</v>
      </c>
      <c r="U141" s="206" t="b">
        <f t="shared" si="25"/>
        <v>0</v>
      </c>
      <c r="V141" s="38" t="b">
        <f t="shared" si="23"/>
        <v>0</v>
      </c>
      <c r="W141" s="203" t="b">
        <f t="shared" si="26"/>
        <v>1</v>
      </c>
      <c r="X141" s="39" t="s">
        <v>26</v>
      </c>
      <c r="Y141" s="40" t="s">
        <v>27</v>
      </c>
      <c r="Z141" s="41">
        <v>5</v>
      </c>
      <c r="AA141" s="42" t="s">
        <v>28</v>
      </c>
      <c r="AB141" s="43" t="s">
        <v>29</v>
      </c>
      <c r="AC141" s="43" t="s">
        <v>29</v>
      </c>
      <c r="AD141" s="44" t="s">
        <v>29</v>
      </c>
      <c r="AE141" s="43" t="s">
        <v>29</v>
      </c>
      <c r="AF141" s="45" t="s">
        <v>30</v>
      </c>
      <c r="AG141" s="43" t="s">
        <v>30</v>
      </c>
      <c r="AH141" s="43" t="s">
        <v>30</v>
      </c>
      <c r="AI141" s="46" t="s">
        <v>29</v>
      </c>
      <c r="AK141" s="35" t="s">
        <v>349</v>
      </c>
      <c r="AL141" s="142" t="s">
        <v>267</v>
      </c>
      <c r="AM141" s="37" t="s">
        <v>33</v>
      </c>
      <c r="AN141" s="209" t="b">
        <f t="shared" si="24"/>
        <v>1</v>
      </c>
      <c r="AO141" s="206" t="b">
        <f t="shared" ref="AO141:AO172" si="28">IF(COUNTIF($J$15:$K$19,$AR141)=0,IF(COUNTIF($L$15:$M$19,$AR141)=0,IF(VLOOKUP($AR141,$N$15:$O$19,2,FALSE)="가 능",TRUE,FALSE),IF(VLOOKUP($AR141,$L$15:$M$19,2,FALSE)="가 능",TRUE,FALSE)),IF(VLOOKUP($AR141,$J$15:$K$19,2,FALSE)="가 능",TRUE,FALSE))</f>
        <v>1</v>
      </c>
      <c r="AP141" s="39" t="b">
        <f t="shared" si="27"/>
        <v>1</v>
      </c>
      <c r="AQ141" s="39" t="s">
        <v>34</v>
      </c>
      <c r="AR141" s="40" t="s">
        <v>35</v>
      </c>
      <c r="AS141" s="41">
        <v>13</v>
      </c>
      <c r="AT141" s="43" t="s">
        <v>29</v>
      </c>
      <c r="AU141" s="43" t="s">
        <v>29</v>
      </c>
      <c r="AV141" s="44" t="s">
        <v>29</v>
      </c>
      <c r="AW141" s="43" t="s">
        <v>29</v>
      </c>
      <c r="AX141" s="45" t="s">
        <v>29</v>
      </c>
      <c r="AY141" s="43" t="s">
        <v>29</v>
      </c>
      <c r="AZ141" s="43" t="s">
        <v>29</v>
      </c>
      <c r="BA141" s="46" t="s">
        <v>29</v>
      </c>
    </row>
    <row r="142" spans="7:53" ht="19.5" customHeight="1">
      <c r="R142" s="35" t="s">
        <v>170</v>
      </c>
      <c r="S142" s="141" t="s">
        <v>351</v>
      </c>
      <c r="T142" s="37" t="s">
        <v>80</v>
      </c>
      <c r="U142" s="206" t="b">
        <f t="shared" si="25"/>
        <v>0</v>
      </c>
      <c r="V142" s="38" t="b">
        <f t="shared" si="23"/>
        <v>0</v>
      </c>
      <c r="W142" s="203" t="b">
        <f t="shared" si="26"/>
        <v>1</v>
      </c>
      <c r="X142" s="39" t="s">
        <v>26</v>
      </c>
      <c r="Y142" s="40" t="s">
        <v>27</v>
      </c>
      <c r="Z142" s="41">
        <v>5</v>
      </c>
      <c r="AA142" s="42" t="s">
        <v>28</v>
      </c>
      <c r="AB142" s="43" t="s">
        <v>29</v>
      </c>
      <c r="AC142" s="43" t="s">
        <v>29</v>
      </c>
      <c r="AD142" s="44" t="s">
        <v>29</v>
      </c>
      <c r="AE142" s="43" t="s">
        <v>29</v>
      </c>
      <c r="AF142" s="45" t="s">
        <v>30</v>
      </c>
      <c r="AG142" s="43" t="s">
        <v>30</v>
      </c>
      <c r="AH142" s="43" t="s">
        <v>30</v>
      </c>
      <c r="AI142" s="46" t="s">
        <v>29</v>
      </c>
      <c r="AK142" s="35" t="s">
        <v>349</v>
      </c>
      <c r="AL142" s="142" t="s">
        <v>140</v>
      </c>
      <c r="AM142" s="37" t="s">
        <v>33</v>
      </c>
      <c r="AN142" s="209" t="b">
        <f t="shared" si="24"/>
        <v>1</v>
      </c>
      <c r="AO142" s="206" t="b">
        <f t="shared" si="28"/>
        <v>1</v>
      </c>
      <c r="AP142" s="39" t="b">
        <f t="shared" si="27"/>
        <v>1</v>
      </c>
      <c r="AQ142" s="39" t="s">
        <v>34</v>
      </c>
      <c r="AR142" s="40" t="s">
        <v>35</v>
      </c>
      <c r="AS142" s="41">
        <v>12</v>
      </c>
      <c r="AT142" s="43" t="s">
        <v>29</v>
      </c>
      <c r="AU142" s="43" t="s">
        <v>29</v>
      </c>
      <c r="AV142" s="44" t="s">
        <v>29</v>
      </c>
      <c r="AW142" s="43" t="s">
        <v>29</v>
      </c>
      <c r="AX142" s="45" t="s">
        <v>29</v>
      </c>
      <c r="AY142" s="43" t="s">
        <v>29</v>
      </c>
      <c r="AZ142" s="43" t="s">
        <v>29</v>
      </c>
      <c r="BA142" s="46" t="s">
        <v>29</v>
      </c>
    </row>
    <row r="143" spans="7:53" ht="19.5" customHeight="1">
      <c r="R143" s="35" t="s">
        <v>352</v>
      </c>
      <c r="S143" s="141" t="s">
        <v>80</v>
      </c>
      <c r="T143" s="37" t="s">
        <v>80</v>
      </c>
      <c r="U143" s="206" t="b">
        <f t="shared" si="25"/>
        <v>0</v>
      </c>
      <c r="V143" s="38" t="b">
        <f t="shared" si="23"/>
        <v>0</v>
      </c>
      <c r="W143" s="203" t="b">
        <f t="shared" si="26"/>
        <v>1</v>
      </c>
      <c r="X143" s="39" t="s">
        <v>34</v>
      </c>
      <c r="Y143" s="40" t="s">
        <v>27</v>
      </c>
      <c r="Z143" s="41">
        <v>16</v>
      </c>
      <c r="AA143" s="42" t="s">
        <v>28</v>
      </c>
      <c r="AB143" s="43" t="s">
        <v>29</v>
      </c>
      <c r="AC143" s="43" t="s">
        <v>29</v>
      </c>
      <c r="AD143" s="44" t="s">
        <v>29</v>
      </c>
      <c r="AE143" s="43" t="s">
        <v>29</v>
      </c>
      <c r="AF143" s="45" t="s">
        <v>30</v>
      </c>
      <c r="AG143" s="43" t="s">
        <v>30</v>
      </c>
      <c r="AH143" s="43" t="s">
        <v>30</v>
      </c>
      <c r="AI143" s="46" t="s">
        <v>29</v>
      </c>
      <c r="AK143" s="35" t="s">
        <v>349</v>
      </c>
      <c r="AL143" s="142" t="s">
        <v>42</v>
      </c>
      <c r="AM143" s="37" t="s">
        <v>33</v>
      </c>
      <c r="AN143" s="209" t="b">
        <f t="shared" si="24"/>
        <v>1</v>
      </c>
      <c r="AO143" s="206" t="b">
        <f t="shared" si="28"/>
        <v>1</v>
      </c>
      <c r="AP143" s="39" t="b">
        <f t="shared" si="27"/>
        <v>1</v>
      </c>
      <c r="AQ143" s="39" t="s">
        <v>34</v>
      </c>
      <c r="AR143" s="40" t="s">
        <v>35</v>
      </c>
      <c r="AS143" s="41">
        <v>12</v>
      </c>
      <c r="AT143" s="43" t="s">
        <v>29</v>
      </c>
      <c r="AU143" s="43" t="s">
        <v>29</v>
      </c>
      <c r="AV143" s="44" t="s">
        <v>29</v>
      </c>
      <c r="AW143" s="43" t="s">
        <v>29</v>
      </c>
      <c r="AX143" s="45" t="s">
        <v>29</v>
      </c>
      <c r="AY143" s="43" t="s">
        <v>29</v>
      </c>
      <c r="AZ143" s="43" t="s">
        <v>29</v>
      </c>
      <c r="BA143" s="46" t="s">
        <v>29</v>
      </c>
    </row>
    <row r="144" spans="7:53" ht="19.5" customHeight="1">
      <c r="R144" s="35" t="s">
        <v>353</v>
      </c>
      <c r="S144" s="36" t="s">
        <v>354</v>
      </c>
      <c r="T144" s="37" t="s">
        <v>87</v>
      </c>
      <c r="U144" s="206" t="b">
        <f t="shared" si="25"/>
        <v>1</v>
      </c>
      <c r="V144" s="38" t="b">
        <f t="shared" si="23"/>
        <v>1</v>
      </c>
      <c r="W144" s="203" t="b">
        <f t="shared" si="26"/>
        <v>1</v>
      </c>
      <c r="X144" s="39" t="s">
        <v>26</v>
      </c>
      <c r="Y144" s="40" t="s">
        <v>57</v>
      </c>
      <c r="Z144" s="41">
        <v>45</v>
      </c>
      <c r="AA144" s="42" t="s">
        <v>355</v>
      </c>
      <c r="AB144" s="43" t="s">
        <v>29</v>
      </c>
      <c r="AC144" s="43" t="s">
        <v>29</v>
      </c>
      <c r="AD144" s="44" t="s">
        <v>129</v>
      </c>
      <c r="AE144" s="43" t="s">
        <v>52</v>
      </c>
      <c r="AF144" s="45" t="s">
        <v>29</v>
      </c>
      <c r="AG144" s="43" t="s">
        <v>29</v>
      </c>
      <c r="AH144" s="43" t="s">
        <v>29</v>
      </c>
      <c r="AI144" s="46" t="s">
        <v>29</v>
      </c>
      <c r="AK144" s="35" t="s">
        <v>349</v>
      </c>
      <c r="AL144" s="142" t="s">
        <v>356</v>
      </c>
      <c r="AM144" s="37" t="s">
        <v>33</v>
      </c>
      <c r="AN144" s="209" t="b">
        <f t="shared" si="24"/>
        <v>1</v>
      </c>
      <c r="AO144" s="206" t="b">
        <f t="shared" si="28"/>
        <v>1</v>
      </c>
      <c r="AP144" s="39" t="b">
        <f t="shared" si="27"/>
        <v>1</v>
      </c>
      <c r="AQ144" s="39" t="s">
        <v>34</v>
      </c>
      <c r="AR144" s="40" t="s">
        <v>35</v>
      </c>
      <c r="AS144" s="41">
        <v>5</v>
      </c>
      <c r="AT144" s="43" t="s">
        <v>29</v>
      </c>
      <c r="AU144" s="43" t="s">
        <v>29</v>
      </c>
      <c r="AV144" s="44" t="s">
        <v>29</v>
      </c>
      <c r="AW144" s="43" t="s">
        <v>29</v>
      </c>
      <c r="AX144" s="45" t="s">
        <v>29</v>
      </c>
      <c r="AY144" s="43" t="s">
        <v>29</v>
      </c>
      <c r="AZ144" s="43" t="s">
        <v>29</v>
      </c>
      <c r="BA144" s="46" t="s">
        <v>29</v>
      </c>
    </row>
    <row r="145" spans="18:53" ht="19.5" customHeight="1">
      <c r="R145" s="35" t="s">
        <v>145</v>
      </c>
      <c r="S145" s="36" t="s">
        <v>354</v>
      </c>
      <c r="T145" s="37" t="s">
        <v>87</v>
      </c>
      <c r="U145" s="206" t="b">
        <f t="shared" si="25"/>
        <v>1</v>
      </c>
      <c r="V145" s="38" t="b">
        <f t="shared" si="23"/>
        <v>1</v>
      </c>
      <c r="W145" s="203" t="b">
        <f t="shared" si="26"/>
        <v>1</v>
      </c>
      <c r="X145" s="39" t="s">
        <v>34</v>
      </c>
      <c r="Y145" s="40" t="s">
        <v>35</v>
      </c>
      <c r="Z145" s="41">
        <v>16</v>
      </c>
      <c r="AA145" s="42" t="s">
        <v>28</v>
      </c>
      <c r="AB145" s="43" t="s">
        <v>29</v>
      </c>
      <c r="AC145" s="43" t="s">
        <v>29</v>
      </c>
      <c r="AD145" s="44" t="s">
        <v>29</v>
      </c>
      <c r="AE145" s="43" t="s">
        <v>29</v>
      </c>
      <c r="AF145" s="45" t="s">
        <v>29</v>
      </c>
      <c r="AG145" s="43" t="s">
        <v>29</v>
      </c>
      <c r="AH145" s="43" t="s">
        <v>29</v>
      </c>
      <c r="AI145" s="46" t="s">
        <v>29</v>
      </c>
      <c r="AK145" s="35" t="s">
        <v>349</v>
      </c>
      <c r="AL145" s="142" t="s">
        <v>53</v>
      </c>
      <c r="AM145" s="37" t="s">
        <v>33</v>
      </c>
      <c r="AN145" s="209" t="b">
        <f t="shared" si="24"/>
        <v>1</v>
      </c>
      <c r="AO145" s="206" t="b">
        <f t="shared" si="28"/>
        <v>1</v>
      </c>
      <c r="AP145" s="39" t="b">
        <f t="shared" si="27"/>
        <v>1</v>
      </c>
      <c r="AQ145" s="39" t="s">
        <v>34</v>
      </c>
      <c r="AR145" s="40" t="s">
        <v>35</v>
      </c>
      <c r="AS145" s="41">
        <v>35</v>
      </c>
      <c r="AT145" s="43" t="s">
        <v>29</v>
      </c>
      <c r="AU145" s="43" t="s">
        <v>29</v>
      </c>
      <c r="AV145" s="44" t="s">
        <v>29</v>
      </c>
      <c r="AW145" s="43" t="s">
        <v>29</v>
      </c>
      <c r="AX145" s="45" t="s">
        <v>29</v>
      </c>
      <c r="AY145" s="43" t="s">
        <v>29</v>
      </c>
      <c r="AZ145" s="43" t="s">
        <v>29</v>
      </c>
      <c r="BA145" s="46" t="s">
        <v>29</v>
      </c>
    </row>
    <row r="146" spans="18:53" ht="19.5" customHeight="1">
      <c r="R146" s="35" t="s">
        <v>357</v>
      </c>
      <c r="S146" s="36" t="s">
        <v>354</v>
      </c>
      <c r="T146" s="37" t="s">
        <v>87</v>
      </c>
      <c r="U146" s="206" t="b">
        <f t="shared" si="25"/>
        <v>1</v>
      </c>
      <c r="V146" s="38" t="b">
        <f t="shared" si="23"/>
        <v>1</v>
      </c>
      <c r="W146" s="203" t="b">
        <f t="shared" si="26"/>
        <v>1</v>
      </c>
      <c r="X146" s="39" t="s">
        <v>34</v>
      </c>
      <c r="Y146" s="40" t="s">
        <v>57</v>
      </c>
      <c r="Z146" s="41">
        <v>234</v>
      </c>
      <c r="AA146" s="42" t="s">
        <v>358</v>
      </c>
      <c r="AB146" s="43" t="s">
        <v>29</v>
      </c>
      <c r="AC146" s="43" t="s">
        <v>29</v>
      </c>
      <c r="AD146" s="44" t="s">
        <v>99</v>
      </c>
      <c r="AE146" s="43" t="s">
        <v>99</v>
      </c>
      <c r="AF146" s="45" t="s">
        <v>29</v>
      </c>
      <c r="AG146" s="43" t="s">
        <v>29</v>
      </c>
      <c r="AH146" s="43" t="s">
        <v>29</v>
      </c>
      <c r="AI146" s="46" t="s">
        <v>29</v>
      </c>
      <c r="AK146" s="35" t="s">
        <v>349</v>
      </c>
      <c r="AL146" s="142" t="s">
        <v>103</v>
      </c>
      <c r="AM146" s="37" t="s">
        <v>33</v>
      </c>
      <c r="AN146" s="209" t="b">
        <f t="shared" si="24"/>
        <v>1</v>
      </c>
      <c r="AO146" s="206" t="b">
        <f t="shared" si="28"/>
        <v>1</v>
      </c>
      <c r="AP146" s="39" t="b">
        <f t="shared" si="27"/>
        <v>1</v>
      </c>
      <c r="AQ146" s="39" t="s">
        <v>34</v>
      </c>
      <c r="AR146" s="40" t="s">
        <v>35</v>
      </c>
      <c r="AS146" s="41">
        <v>18</v>
      </c>
      <c r="AT146" s="43" t="s">
        <v>29</v>
      </c>
      <c r="AU146" s="43" t="s">
        <v>29</v>
      </c>
      <c r="AV146" s="44" t="s">
        <v>29</v>
      </c>
      <c r="AW146" s="43" t="s">
        <v>29</v>
      </c>
      <c r="AX146" s="45" t="s">
        <v>29</v>
      </c>
      <c r="AY146" s="43" t="s">
        <v>29</v>
      </c>
      <c r="AZ146" s="43" t="s">
        <v>29</v>
      </c>
      <c r="BA146" s="46" t="s">
        <v>29</v>
      </c>
    </row>
    <row r="147" spans="18:53" ht="19.5" customHeight="1">
      <c r="R147" s="35" t="s">
        <v>359</v>
      </c>
      <c r="S147" s="36" t="s">
        <v>354</v>
      </c>
      <c r="T147" s="37" t="s">
        <v>87</v>
      </c>
      <c r="U147" s="206" t="b">
        <f t="shared" si="25"/>
        <v>1</v>
      </c>
      <c r="V147" s="38" t="b">
        <f t="shared" si="23"/>
        <v>1</v>
      </c>
      <c r="W147" s="203" t="b">
        <f t="shared" si="26"/>
        <v>1</v>
      </c>
      <c r="X147" s="39" t="s">
        <v>34</v>
      </c>
      <c r="Y147" s="40" t="s">
        <v>35</v>
      </c>
      <c r="Z147" s="41">
        <v>149</v>
      </c>
      <c r="AA147" s="42" t="s">
        <v>28</v>
      </c>
      <c r="AB147" s="43" t="s">
        <v>29</v>
      </c>
      <c r="AC147" s="43" t="s">
        <v>29</v>
      </c>
      <c r="AD147" s="44" t="s">
        <v>29</v>
      </c>
      <c r="AE147" s="43" t="s">
        <v>29</v>
      </c>
      <c r="AF147" s="45" t="s">
        <v>29</v>
      </c>
      <c r="AG147" s="43" t="s">
        <v>29</v>
      </c>
      <c r="AH147" s="43" t="s">
        <v>29</v>
      </c>
      <c r="AI147" s="46" t="s">
        <v>29</v>
      </c>
      <c r="AK147" s="35" t="s">
        <v>349</v>
      </c>
      <c r="AL147" s="47" t="s">
        <v>360</v>
      </c>
      <c r="AM147" s="37" t="s">
        <v>33</v>
      </c>
      <c r="AN147" s="209" t="b">
        <f t="shared" si="24"/>
        <v>1</v>
      </c>
      <c r="AO147" s="206" t="b">
        <f t="shared" si="28"/>
        <v>1</v>
      </c>
      <c r="AP147" s="39" t="b">
        <f t="shared" si="27"/>
        <v>1</v>
      </c>
      <c r="AQ147" s="39" t="s">
        <v>34</v>
      </c>
      <c r="AR147" s="40" t="s">
        <v>35</v>
      </c>
      <c r="AS147" s="41">
        <v>15</v>
      </c>
      <c r="AT147" s="43" t="s">
        <v>29</v>
      </c>
      <c r="AU147" s="43" t="s">
        <v>29</v>
      </c>
      <c r="AV147" s="44" t="s">
        <v>29</v>
      </c>
      <c r="AW147" s="43" t="s">
        <v>29</v>
      </c>
      <c r="AX147" s="45" t="s">
        <v>29</v>
      </c>
      <c r="AY147" s="43" t="s">
        <v>29</v>
      </c>
      <c r="AZ147" s="43" t="s">
        <v>29</v>
      </c>
      <c r="BA147" s="46" t="s">
        <v>29</v>
      </c>
    </row>
    <row r="148" spans="18:53" ht="19.5" customHeight="1">
      <c r="R148" s="35" t="s">
        <v>361</v>
      </c>
      <c r="S148" s="36" t="s">
        <v>354</v>
      </c>
      <c r="T148" s="37" t="s">
        <v>87</v>
      </c>
      <c r="U148" s="206" t="b">
        <f t="shared" si="25"/>
        <v>1</v>
      </c>
      <c r="V148" s="38" t="b">
        <f t="shared" si="23"/>
        <v>1</v>
      </c>
      <c r="W148" s="203" t="b">
        <f t="shared" si="26"/>
        <v>1</v>
      </c>
      <c r="X148" s="39" t="s">
        <v>34</v>
      </c>
      <c r="Y148" s="40" t="s">
        <v>35</v>
      </c>
      <c r="Z148" s="41">
        <v>118</v>
      </c>
      <c r="AA148" s="42" t="s">
        <v>28</v>
      </c>
      <c r="AB148" s="43" t="s">
        <v>29</v>
      </c>
      <c r="AC148" s="43" t="s">
        <v>29</v>
      </c>
      <c r="AD148" s="44" t="s">
        <v>29</v>
      </c>
      <c r="AE148" s="43" t="s">
        <v>29</v>
      </c>
      <c r="AF148" s="45" t="s">
        <v>29</v>
      </c>
      <c r="AG148" s="43" t="s">
        <v>29</v>
      </c>
      <c r="AH148" s="43" t="s">
        <v>29</v>
      </c>
      <c r="AI148" s="46" t="s">
        <v>29</v>
      </c>
      <c r="AK148" s="35" t="s">
        <v>349</v>
      </c>
      <c r="AL148" s="47" t="s">
        <v>114</v>
      </c>
      <c r="AM148" s="37" t="s">
        <v>33</v>
      </c>
      <c r="AN148" s="209" t="b">
        <f t="shared" si="24"/>
        <v>1</v>
      </c>
      <c r="AO148" s="206" t="b">
        <f t="shared" si="28"/>
        <v>1</v>
      </c>
      <c r="AP148" s="39" t="b">
        <f t="shared" si="27"/>
        <v>1</v>
      </c>
      <c r="AQ148" s="39" t="s">
        <v>34</v>
      </c>
      <c r="AR148" s="40" t="s">
        <v>35</v>
      </c>
      <c r="AS148" s="41">
        <v>150</v>
      </c>
      <c r="AT148" s="43" t="s">
        <v>29</v>
      </c>
      <c r="AU148" s="43" t="s">
        <v>29</v>
      </c>
      <c r="AV148" s="44" t="s">
        <v>29</v>
      </c>
      <c r="AW148" s="43" t="s">
        <v>29</v>
      </c>
      <c r="AX148" s="45" t="s">
        <v>29</v>
      </c>
      <c r="AY148" s="43" t="s">
        <v>29</v>
      </c>
      <c r="AZ148" s="43" t="s">
        <v>29</v>
      </c>
      <c r="BA148" s="46" t="s">
        <v>29</v>
      </c>
    </row>
    <row r="149" spans="18:53" ht="19.5" customHeight="1">
      <c r="R149" s="35" t="s">
        <v>362</v>
      </c>
      <c r="S149" s="36" t="s">
        <v>354</v>
      </c>
      <c r="T149" s="37" t="s">
        <v>87</v>
      </c>
      <c r="U149" s="206" t="b">
        <f t="shared" si="25"/>
        <v>1</v>
      </c>
      <c r="V149" s="38" t="b">
        <f t="shared" si="23"/>
        <v>1</v>
      </c>
      <c r="W149" s="203" t="b">
        <f t="shared" si="26"/>
        <v>1</v>
      </c>
      <c r="X149" s="39" t="s">
        <v>34</v>
      </c>
      <c r="Y149" s="40" t="s">
        <v>35</v>
      </c>
      <c r="Z149" s="41">
        <v>169</v>
      </c>
      <c r="AA149" s="42" t="s">
        <v>28</v>
      </c>
      <c r="AB149" s="43" t="s">
        <v>29</v>
      </c>
      <c r="AC149" s="43" t="s">
        <v>29</v>
      </c>
      <c r="AD149" s="44" t="s">
        <v>29</v>
      </c>
      <c r="AE149" s="43" t="s">
        <v>29</v>
      </c>
      <c r="AF149" s="45" t="s">
        <v>29</v>
      </c>
      <c r="AG149" s="43" t="s">
        <v>29</v>
      </c>
      <c r="AH149" s="43" t="s">
        <v>29</v>
      </c>
      <c r="AI149" s="46" t="s">
        <v>29</v>
      </c>
      <c r="AK149" s="35" t="s">
        <v>349</v>
      </c>
      <c r="AL149" s="47" t="s">
        <v>363</v>
      </c>
      <c r="AM149" s="37" t="s">
        <v>33</v>
      </c>
      <c r="AN149" s="209" t="b">
        <f t="shared" si="24"/>
        <v>1</v>
      </c>
      <c r="AO149" s="206" t="b">
        <f t="shared" si="28"/>
        <v>1</v>
      </c>
      <c r="AP149" s="39" t="b">
        <f t="shared" si="27"/>
        <v>1</v>
      </c>
      <c r="AQ149" s="39" t="s">
        <v>34</v>
      </c>
      <c r="AR149" s="40" t="s">
        <v>35</v>
      </c>
      <c r="AS149" s="41">
        <v>15</v>
      </c>
      <c r="AT149" s="43" t="s">
        <v>29</v>
      </c>
      <c r="AU149" s="43" t="s">
        <v>29</v>
      </c>
      <c r="AV149" s="44" t="s">
        <v>29</v>
      </c>
      <c r="AW149" s="43" t="s">
        <v>29</v>
      </c>
      <c r="AX149" s="45" t="s">
        <v>29</v>
      </c>
      <c r="AY149" s="43" t="s">
        <v>29</v>
      </c>
      <c r="AZ149" s="43" t="s">
        <v>29</v>
      </c>
      <c r="BA149" s="46" t="s">
        <v>29</v>
      </c>
    </row>
    <row r="150" spans="18:53" ht="19.5" customHeight="1">
      <c r="R150" s="35" t="s">
        <v>364</v>
      </c>
      <c r="S150" s="36" t="s">
        <v>354</v>
      </c>
      <c r="T150" s="37" t="s">
        <v>87</v>
      </c>
      <c r="U150" s="206" t="b">
        <f t="shared" si="25"/>
        <v>1</v>
      </c>
      <c r="V150" s="38" t="b">
        <f t="shared" si="23"/>
        <v>1</v>
      </c>
      <c r="W150" s="203" t="b">
        <f t="shared" si="26"/>
        <v>1</v>
      </c>
      <c r="X150" s="39" t="s">
        <v>34</v>
      </c>
      <c r="Y150" s="40" t="s">
        <v>73</v>
      </c>
      <c r="Z150" s="41">
        <v>155</v>
      </c>
      <c r="AA150" s="42" t="s">
        <v>365</v>
      </c>
      <c r="AB150" s="43" t="s">
        <v>29</v>
      </c>
      <c r="AC150" s="43" t="s">
        <v>29</v>
      </c>
      <c r="AD150" s="44" t="s">
        <v>99</v>
      </c>
      <c r="AE150" s="43" t="s">
        <v>99</v>
      </c>
      <c r="AF150" s="45" t="s">
        <v>29</v>
      </c>
      <c r="AG150" s="43" t="s">
        <v>29</v>
      </c>
      <c r="AH150" s="43" t="s">
        <v>238</v>
      </c>
      <c r="AI150" s="46" t="s">
        <v>238</v>
      </c>
      <c r="AK150" s="35" t="s">
        <v>366</v>
      </c>
      <c r="AL150" s="47" t="s">
        <v>137</v>
      </c>
      <c r="AM150" s="37" t="s">
        <v>33</v>
      </c>
      <c r="AN150" s="209" t="b">
        <f t="shared" si="24"/>
        <v>1</v>
      </c>
      <c r="AO150" s="206" t="b">
        <f t="shared" si="28"/>
        <v>1</v>
      </c>
      <c r="AP150" s="39" t="b">
        <f t="shared" si="27"/>
        <v>1</v>
      </c>
      <c r="AQ150" s="39" t="s">
        <v>26</v>
      </c>
      <c r="AR150" s="40" t="s">
        <v>35</v>
      </c>
      <c r="AS150" s="41">
        <v>102</v>
      </c>
      <c r="AT150" s="43" t="s">
        <v>29</v>
      </c>
      <c r="AU150" s="43" t="s">
        <v>29</v>
      </c>
      <c r="AV150" s="44" t="s">
        <v>29</v>
      </c>
      <c r="AW150" s="43" t="s">
        <v>29</v>
      </c>
      <c r="AX150" s="45" t="s">
        <v>29</v>
      </c>
      <c r="AY150" s="43" t="s">
        <v>29</v>
      </c>
      <c r="AZ150" s="43" t="s">
        <v>29</v>
      </c>
      <c r="BA150" s="46" t="s">
        <v>29</v>
      </c>
    </row>
    <row r="151" spans="18:53" ht="19.5" customHeight="1">
      <c r="R151" s="35" t="s">
        <v>367</v>
      </c>
      <c r="S151" s="36" t="s">
        <v>354</v>
      </c>
      <c r="T151" s="37" t="s">
        <v>87</v>
      </c>
      <c r="U151" s="206" t="b">
        <f t="shared" si="25"/>
        <v>1</v>
      </c>
      <c r="V151" s="38" t="b">
        <f t="shared" si="23"/>
        <v>1</v>
      </c>
      <c r="W151" s="203" t="b">
        <f t="shared" si="26"/>
        <v>1</v>
      </c>
      <c r="X151" s="39" t="s">
        <v>34</v>
      </c>
      <c r="Y151" s="40" t="s">
        <v>82</v>
      </c>
      <c r="Z151" s="41">
        <v>160</v>
      </c>
      <c r="AA151" s="42" t="s">
        <v>368</v>
      </c>
      <c r="AB151" s="43" t="s">
        <v>29</v>
      </c>
      <c r="AC151" s="43" t="s">
        <v>29</v>
      </c>
      <c r="AD151" s="44" t="s">
        <v>29</v>
      </c>
      <c r="AE151" s="43" t="s">
        <v>29</v>
      </c>
      <c r="AF151" s="45" t="s">
        <v>29</v>
      </c>
      <c r="AG151" s="43" t="s">
        <v>29</v>
      </c>
      <c r="AH151" s="43" t="s">
        <v>238</v>
      </c>
      <c r="AI151" s="46" t="s">
        <v>238</v>
      </c>
      <c r="AK151" s="35" t="s">
        <v>366</v>
      </c>
      <c r="AL151" s="47" t="s">
        <v>39</v>
      </c>
      <c r="AM151" s="37" t="s">
        <v>33</v>
      </c>
      <c r="AN151" s="209" t="b">
        <f t="shared" si="24"/>
        <v>1</v>
      </c>
      <c r="AO151" s="206" t="b">
        <f t="shared" si="28"/>
        <v>1</v>
      </c>
      <c r="AP151" s="39" t="b">
        <f t="shared" si="27"/>
        <v>1</v>
      </c>
      <c r="AQ151" s="39" t="s">
        <v>26</v>
      </c>
      <c r="AR151" s="40" t="s">
        <v>35</v>
      </c>
      <c r="AS151" s="41">
        <v>45</v>
      </c>
      <c r="AT151" s="43" t="s">
        <v>29</v>
      </c>
      <c r="AU151" s="43" t="s">
        <v>29</v>
      </c>
      <c r="AV151" s="44" t="s">
        <v>29</v>
      </c>
      <c r="AW151" s="43" t="s">
        <v>29</v>
      </c>
      <c r="AX151" s="45" t="s">
        <v>29</v>
      </c>
      <c r="AY151" s="43" t="s">
        <v>29</v>
      </c>
      <c r="AZ151" s="43" t="s">
        <v>29</v>
      </c>
      <c r="BA151" s="46" t="s">
        <v>29</v>
      </c>
    </row>
    <row r="152" spans="18:53" ht="19.5" customHeight="1">
      <c r="R152" s="35" t="s">
        <v>369</v>
      </c>
      <c r="S152" s="36" t="s">
        <v>354</v>
      </c>
      <c r="T152" s="37" t="s">
        <v>87</v>
      </c>
      <c r="U152" s="206" t="b">
        <f t="shared" si="25"/>
        <v>1</v>
      </c>
      <c r="V152" s="38" t="b">
        <f t="shared" si="23"/>
        <v>1</v>
      </c>
      <c r="W152" s="203" t="b">
        <f t="shared" si="26"/>
        <v>1</v>
      </c>
      <c r="X152" s="39" t="s">
        <v>34</v>
      </c>
      <c r="Y152" s="40" t="s">
        <v>57</v>
      </c>
      <c r="Z152" s="41">
        <v>183</v>
      </c>
      <c r="AA152" s="42" t="s">
        <v>370</v>
      </c>
      <c r="AB152" s="43" t="s">
        <v>29</v>
      </c>
      <c r="AC152" s="43" t="s">
        <v>29</v>
      </c>
      <c r="AD152" s="44" t="s">
        <v>99</v>
      </c>
      <c r="AE152" s="43" t="s">
        <v>99</v>
      </c>
      <c r="AF152" s="45" t="s">
        <v>29</v>
      </c>
      <c r="AG152" s="43" t="s">
        <v>29</v>
      </c>
      <c r="AH152" s="43" t="s">
        <v>29</v>
      </c>
      <c r="AI152" s="46" t="s">
        <v>29</v>
      </c>
      <c r="AK152" s="35" t="s">
        <v>366</v>
      </c>
      <c r="AL152" s="47" t="s">
        <v>300</v>
      </c>
      <c r="AM152" s="37" t="s">
        <v>33</v>
      </c>
      <c r="AN152" s="209" t="b">
        <f t="shared" si="24"/>
        <v>1</v>
      </c>
      <c r="AO152" s="206" t="b">
        <f t="shared" si="28"/>
        <v>1</v>
      </c>
      <c r="AP152" s="39" t="b">
        <f t="shared" si="27"/>
        <v>1</v>
      </c>
      <c r="AQ152" s="39" t="s">
        <v>26</v>
      </c>
      <c r="AR152" s="40" t="s">
        <v>35</v>
      </c>
      <c r="AS152" s="41">
        <v>24</v>
      </c>
      <c r="AT152" s="43" t="s">
        <v>29</v>
      </c>
      <c r="AU152" s="43" t="s">
        <v>29</v>
      </c>
      <c r="AV152" s="44" t="s">
        <v>29</v>
      </c>
      <c r="AW152" s="43" t="s">
        <v>29</v>
      </c>
      <c r="AX152" s="45" t="s">
        <v>29</v>
      </c>
      <c r="AY152" s="43" t="s">
        <v>29</v>
      </c>
      <c r="AZ152" s="43" t="s">
        <v>29</v>
      </c>
      <c r="BA152" s="46" t="s">
        <v>29</v>
      </c>
    </row>
    <row r="153" spans="18:53" ht="19.5" customHeight="1">
      <c r="R153" s="35" t="s">
        <v>159</v>
      </c>
      <c r="S153" s="36" t="s">
        <v>354</v>
      </c>
      <c r="T153" s="37" t="s">
        <v>87</v>
      </c>
      <c r="U153" s="206" t="b">
        <f t="shared" si="25"/>
        <v>1</v>
      </c>
      <c r="V153" s="38" t="b">
        <f t="shared" si="23"/>
        <v>1</v>
      </c>
      <c r="W153" s="203" t="b">
        <f t="shared" si="26"/>
        <v>1</v>
      </c>
      <c r="X153" s="39" t="s">
        <v>34</v>
      </c>
      <c r="Y153" s="40" t="s">
        <v>35</v>
      </c>
      <c r="Z153" s="41">
        <v>42</v>
      </c>
      <c r="AA153" s="42" t="s">
        <v>28</v>
      </c>
      <c r="AB153" s="43" t="s">
        <v>29</v>
      </c>
      <c r="AC153" s="43" t="s">
        <v>29</v>
      </c>
      <c r="AD153" s="44" t="s">
        <v>29</v>
      </c>
      <c r="AE153" s="43" t="s">
        <v>29</v>
      </c>
      <c r="AF153" s="45" t="s">
        <v>29</v>
      </c>
      <c r="AG153" s="43" t="s">
        <v>29</v>
      </c>
      <c r="AH153" s="43" t="s">
        <v>29</v>
      </c>
      <c r="AI153" s="46" t="s">
        <v>29</v>
      </c>
      <c r="AK153" s="35" t="s">
        <v>366</v>
      </c>
      <c r="AL153" s="47" t="s">
        <v>371</v>
      </c>
      <c r="AM153" s="37" t="s">
        <v>33</v>
      </c>
      <c r="AN153" s="209" t="b">
        <f t="shared" si="24"/>
        <v>1</v>
      </c>
      <c r="AO153" s="206" t="b">
        <f t="shared" si="28"/>
        <v>1</v>
      </c>
      <c r="AP153" s="39" t="b">
        <f t="shared" si="27"/>
        <v>1</v>
      </c>
      <c r="AQ153" s="39" t="s">
        <v>26</v>
      </c>
      <c r="AR153" s="40" t="s">
        <v>35</v>
      </c>
      <c r="AS153" s="41">
        <v>30</v>
      </c>
      <c r="AT153" s="43" t="s">
        <v>29</v>
      </c>
      <c r="AU153" s="43" t="s">
        <v>29</v>
      </c>
      <c r="AV153" s="44" t="s">
        <v>29</v>
      </c>
      <c r="AW153" s="43" t="s">
        <v>29</v>
      </c>
      <c r="AX153" s="45" t="s">
        <v>29</v>
      </c>
      <c r="AY153" s="43" t="s">
        <v>29</v>
      </c>
      <c r="AZ153" s="43" t="s">
        <v>29</v>
      </c>
      <c r="BA153" s="46" t="s">
        <v>29</v>
      </c>
    </row>
    <row r="154" spans="18:53" ht="19.5" customHeight="1">
      <c r="R154" s="35" t="s">
        <v>372</v>
      </c>
      <c r="S154" s="36" t="s">
        <v>354</v>
      </c>
      <c r="T154" s="37" t="s">
        <v>87</v>
      </c>
      <c r="U154" s="206" t="b">
        <f t="shared" si="25"/>
        <v>1</v>
      </c>
      <c r="V154" s="38" t="b">
        <f t="shared" si="23"/>
        <v>1</v>
      </c>
      <c r="W154" s="203" t="b">
        <f t="shared" si="26"/>
        <v>1</v>
      </c>
      <c r="X154" s="39" t="s">
        <v>34</v>
      </c>
      <c r="Y154" s="40" t="s">
        <v>57</v>
      </c>
      <c r="Z154" s="41">
        <v>140</v>
      </c>
      <c r="AA154" s="42" t="s">
        <v>373</v>
      </c>
      <c r="AB154" s="43" t="s">
        <v>29</v>
      </c>
      <c r="AC154" s="43" t="s">
        <v>29</v>
      </c>
      <c r="AD154" s="44" t="s">
        <v>99</v>
      </c>
      <c r="AE154" s="43" t="s">
        <v>99</v>
      </c>
      <c r="AF154" s="45" t="s">
        <v>29</v>
      </c>
      <c r="AG154" s="43" t="s">
        <v>29</v>
      </c>
      <c r="AH154" s="43" t="s">
        <v>29</v>
      </c>
      <c r="AI154" s="46" t="s">
        <v>29</v>
      </c>
      <c r="AK154" s="35" t="s">
        <v>366</v>
      </c>
      <c r="AL154" s="47" t="s">
        <v>69</v>
      </c>
      <c r="AM154" s="37" t="s">
        <v>33</v>
      </c>
      <c r="AN154" s="209" t="b">
        <f t="shared" si="24"/>
        <v>1</v>
      </c>
      <c r="AO154" s="206" t="b">
        <f t="shared" si="28"/>
        <v>1</v>
      </c>
      <c r="AP154" s="39" t="b">
        <f t="shared" si="27"/>
        <v>1</v>
      </c>
      <c r="AQ154" s="39" t="s">
        <v>26</v>
      </c>
      <c r="AR154" s="40" t="s">
        <v>35</v>
      </c>
      <c r="AS154" s="41">
        <v>13</v>
      </c>
      <c r="AT154" s="43" t="s">
        <v>29</v>
      </c>
      <c r="AU154" s="43" t="s">
        <v>29</v>
      </c>
      <c r="AV154" s="44" t="s">
        <v>29</v>
      </c>
      <c r="AW154" s="43" t="s">
        <v>29</v>
      </c>
      <c r="AX154" s="45" t="s">
        <v>29</v>
      </c>
      <c r="AY154" s="43" t="s">
        <v>29</v>
      </c>
      <c r="AZ154" s="43" t="s">
        <v>29</v>
      </c>
      <c r="BA154" s="46" t="s">
        <v>29</v>
      </c>
    </row>
    <row r="155" spans="18:53" ht="19.5" customHeight="1">
      <c r="R155" s="35" t="s">
        <v>374</v>
      </c>
      <c r="S155" s="36" t="s">
        <v>354</v>
      </c>
      <c r="T155" s="37" t="s">
        <v>87</v>
      </c>
      <c r="U155" s="206" t="b">
        <f t="shared" si="25"/>
        <v>1</v>
      </c>
      <c r="V155" s="38" t="b">
        <f t="shared" si="23"/>
        <v>1</v>
      </c>
      <c r="W155" s="203" t="b">
        <f t="shared" si="26"/>
        <v>1</v>
      </c>
      <c r="X155" s="39" t="s">
        <v>34</v>
      </c>
      <c r="Y155" s="40" t="s">
        <v>57</v>
      </c>
      <c r="Z155" s="41">
        <v>125</v>
      </c>
      <c r="AA155" s="42" t="s">
        <v>375</v>
      </c>
      <c r="AB155" s="43" t="s">
        <v>29</v>
      </c>
      <c r="AC155" s="43" t="s">
        <v>29</v>
      </c>
      <c r="AD155" s="44" t="s">
        <v>99</v>
      </c>
      <c r="AE155" s="43" t="s">
        <v>99</v>
      </c>
      <c r="AF155" s="45" t="s">
        <v>29</v>
      </c>
      <c r="AG155" s="43" t="s">
        <v>29</v>
      </c>
      <c r="AH155" s="43" t="s">
        <v>29</v>
      </c>
      <c r="AI155" s="46" t="s">
        <v>29</v>
      </c>
      <c r="AK155" s="35" t="s">
        <v>366</v>
      </c>
      <c r="AL155" s="47" t="s">
        <v>376</v>
      </c>
      <c r="AM155" s="37" t="s">
        <v>33</v>
      </c>
      <c r="AN155" s="209" t="b">
        <f t="shared" si="24"/>
        <v>1</v>
      </c>
      <c r="AO155" s="206" t="b">
        <f t="shared" si="28"/>
        <v>1</v>
      </c>
      <c r="AP155" s="39" t="b">
        <f t="shared" si="27"/>
        <v>1</v>
      </c>
      <c r="AQ155" s="39" t="s">
        <v>26</v>
      </c>
      <c r="AR155" s="40" t="s">
        <v>35</v>
      </c>
      <c r="AS155" s="41">
        <v>22</v>
      </c>
      <c r="AT155" s="43" t="s">
        <v>29</v>
      </c>
      <c r="AU155" s="43" t="s">
        <v>29</v>
      </c>
      <c r="AV155" s="44" t="s">
        <v>29</v>
      </c>
      <c r="AW155" s="43" t="s">
        <v>29</v>
      </c>
      <c r="AX155" s="45" t="s">
        <v>29</v>
      </c>
      <c r="AY155" s="43" t="s">
        <v>29</v>
      </c>
      <c r="AZ155" s="43" t="s">
        <v>29</v>
      </c>
      <c r="BA155" s="46" t="s">
        <v>29</v>
      </c>
    </row>
    <row r="156" spans="18:53" ht="19.5" customHeight="1">
      <c r="R156" s="35" t="s">
        <v>377</v>
      </c>
      <c r="S156" s="36" t="s">
        <v>354</v>
      </c>
      <c r="T156" s="37" t="s">
        <v>87</v>
      </c>
      <c r="U156" s="206" t="b">
        <f t="shared" si="25"/>
        <v>1</v>
      </c>
      <c r="V156" s="38" t="b">
        <f t="shared" si="23"/>
        <v>1</v>
      </c>
      <c r="W156" s="203" t="b">
        <f t="shared" si="26"/>
        <v>1</v>
      </c>
      <c r="X156" s="39" t="s">
        <v>34</v>
      </c>
      <c r="Y156" s="40" t="s">
        <v>82</v>
      </c>
      <c r="Z156" s="41">
        <v>109</v>
      </c>
      <c r="AA156" s="42" t="s">
        <v>368</v>
      </c>
      <c r="AB156" s="43" t="s">
        <v>29</v>
      </c>
      <c r="AC156" s="43" t="s">
        <v>29</v>
      </c>
      <c r="AD156" s="44" t="s">
        <v>29</v>
      </c>
      <c r="AE156" s="43" t="s">
        <v>29</v>
      </c>
      <c r="AF156" s="45" t="s">
        <v>29</v>
      </c>
      <c r="AG156" s="43" t="s">
        <v>29</v>
      </c>
      <c r="AH156" s="43" t="s">
        <v>238</v>
      </c>
      <c r="AI156" s="46" t="s">
        <v>238</v>
      </c>
      <c r="AK156" s="35" t="s">
        <v>366</v>
      </c>
      <c r="AL156" s="47" t="s">
        <v>378</v>
      </c>
      <c r="AM156" s="37" t="s">
        <v>33</v>
      </c>
      <c r="AN156" s="209" t="b">
        <f t="shared" si="24"/>
        <v>1</v>
      </c>
      <c r="AO156" s="206" t="b">
        <f t="shared" si="28"/>
        <v>1</v>
      </c>
      <c r="AP156" s="39" t="b">
        <f t="shared" si="27"/>
        <v>1</v>
      </c>
      <c r="AQ156" s="39" t="s">
        <v>26</v>
      </c>
      <c r="AR156" s="40" t="s">
        <v>35</v>
      </c>
      <c r="AS156" s="41">
        <v>27</v>
      </c>
      <c r="AT156" s="43" t="s">
        <v>29</v>
      </c>
      <c r="AU156" s="43" t="s">
        <v>29</v>
      </c>
      <c r="AV156" s="44" t="s">
        <v>29</v>
      </c>
      <c r="AW156" s="43" t="s">
        <v>29</v>
      </c>
      <c r="AX156" s="45" t="s">
        <v>29</v>
      </c>
      <c r="AY156" s="43" t="s">
        <v>29</v>
      </c>
      <c r="AZ156" s="43" t="s">
        <v>29</v>
      </c>
      <c r="BA156" s="46" t="s">
        <v>29</v>
      </c>
    </row>
    <row r="157" spans="18:53" ht="19.5" customHeight="1">
      <c r="R157" s="35" t="s">
        <v>123</v>
      </c>
      <c r="S157" s="36" t="s">
        <v>379</v>
      </c>
      <c r="T157" s="37" t="s">
        <v>91</v>
      </c>
      <c r="U157" s="206" t="b">
        <f t="shared" si="25"/>
        <v>0</v>
      </c>
      <c r="V157" s="38" t="b">
        <f t="shared" ref="V157:V180" si="29">IF(NOT(AND(LEFT($G$19,1)=LEFT($G$20,1),LEFT($I$19,1)=LEFT($I$20,1),LEFT($I$20,1)="과")),IF(COUNTIF($J$25:$M$25,"과탐 Ⅱ")&gt;=1,IF(COUNTIF($J$15:$K$19,$Y157)=0,IF(COUNTIF($L$15:$M$19,$Y157)=0,IF(VLOOKUP($Y157,$N$15:$O$19,2,FALSE)="가 능",TRUE,FALSE),IF(VLOOKUP($Y157,$L$15:$M$19,2,FALSE)="가 능",TRUE,FALSE)),IF(VLOOKUP($Y157,$J$15:$K$19,2,FALSE)="가 능",TRUE,FALSE)),FALSE),FALSE)</f>
        <v>0</v>
      </c>
      <c r="W157" s="203" t="b">
        <f t="shared" si="26"/>
        <v>1</v>
      </c>
      <c r="X157" s="39" t="s">
        <v>34</v>
      </c>
      <c r="Y157" s="40" t="s">
        <v>27</v>
      </c>
      <c r="Z157" s="41">
        <v>10</v>
      </c>
      <c r="AA157" s="42" t="s">
        <v>28</v>
      </c>
      <c r="AB157" s="43" t="s">
        <v>29</v>
      </c>
      <c r="AC157" s="43" t="s">
        <v>29</v>
      </c>
      <c r="AD157" s="44" t="s">
        <v>29</v>
      </c>
      <c r="AE157" s="43" t="s">
        <v>29</v>
      </c>
      <c r="AF157" s="45" t="s">
        <v>30</v>
      </c>
      <c r="AG157" s="43" t="s">
        <v>30</v>
      </c>
      <c r="AH157" s="43" t="s">
        <v>30</v>
      </c>
      <c r="AI157" s="46" t="s">
        <v>29</v>
      </c>
      <c r="AK157" s="35" t="s">
        <v>366</v>
      </c>
      <c r="AL157" s="47" t="s">
        <v>121</v>
      </c>
      <c r="AM157" s="37" t="s">
        <v>33</v>
      </c>
      <c r="AN157" s="209" t="b">
        <f t="shared" si="24"/>
        <v>1</v>
      </c>
      <c r="AO157" s="206" t="b">
        <f t="shared" si="28"/>
        <v>1</v>
      </c>
      <c r="AP157" s="39" t="b">
        <f t="shared" si="27"/>
        <v>1</v>
      </c>
      <c r="AQ157" s="39" t="s">
        <v>26</v>
      </c>
      <c r="AR157" s="40" t="s">
        <v>35</v>
      </c>
      <c r="AS157" s="41">
        <v>16</v>
      </c>
      <c r="AT157" s="43" t="s">
        <v>29</v>
      </c>
      <c r="AU157" s="43" t="s">
        <v>29</v>
      </c>
      <c r="AV157" s="44" t="s">
        <v>29</v>
      </c>
      <c r="AW157" s="43" t="s">
        <v>29</v>
      </c>
      <c r="AX157" s="45" t="s">
        <v>29</v>
      </c>
      <c r="AY157" s="43" t="s">
        <v>29</v>
      </c>
      <c r="AZ157" s="43" t="s">
        <v>29</v>
      </c>
      <c r="BA157" s="46" t="s">
        <v>29</v>
      </c>
    </row>
    <row r="158" spans="18:53" ht="19.5" customHeight="1">
      <c r="R158" s="35" t="s">
        <v>123</v>
      </c>
      <c r="S158" s="36" t="s">
        <v>380</v>
      </c>
      <c r="T158" s="37" t="s">
        <v>91</v>
      </c>
      <c r="U158" s="206" t="b">
        <f t="shared" si="25"/>
        <v>0</v>
      </c>
      <c r="V158" s="38" t="b">
        <f t="shared" si="29"/>
        <v>0</v>
      </c>
      <c r="W158" s="203" t="b">
        <f t="shared" si="26"/>
        <v>1</v>
      </c>
      <c r="X158" s="39" t="s">
        <v>34</v>
      </c>
      <c r="Y158" s="40" t="s">
        <v>27</v>
      </c>
      <c r="Z158" s="41">
        <v>17</v>
      </c>
      <c r="AA158" s="42" t="s">
        <v>28</v>
      </c>
      <c r="AB158" s="43" t="s">
        <v>29</v>
      </c>
      <c r="AC158" s="43" t="s">
        <v>29</v>
      </c>
      <c r="AD158" s="44" t="s">
        <v>29</v>
      </c>
      <c r="AE158" s="43" t="s">
        <v>29</v>
      </c>
      <c r="AF158" s="45" t="s">
        <v>30</v>
      </c>
      <c r="AG158" s="43" t="s">
        <v>30</v>
      </c>
      <c r="AH158" s="43" t="s">
        <v>30</v>
      </c>
      <c r="AI158" s="46" t="s">
        <v>29</v>
      </c>
      <c r="AK158" s="35" t="s">
        <v>366</v>
      </c>
      <c r="AL158" s="47" t="s">
        <v>126</v>
      </c>
      <c r="AM158" s="37" t="s">
        <v>33</v>
      </c>
      <c r="AN158" s="209" t="b">
        <f t="shared" si="24"/>
        <v>1</v>
      </c>
      <c r="AO158" s="206" t="b">
        <f t="shared" si="28"/>
        <v>1</v>
      </c>
      <c r="AP158" s="39" t="b">
        <f t="shared" si="27"/>
        <v>1</v>
      </c>
      <c r="AQ158" s="39" t="s">
        <v>26</v>
      </c>
      <c r="AR158" s="40" t="s">
        <v>35</v>
      </c>
      <c r="AS158" s="41">
        <v>12</v>
      </c>
      <c r="AT158" s="43" t="s">
        <v>29</v>
      </c>
      <c r="AU158" s="43" t="s">
        <v>29</v>
      </c>
      <c r="AV158" s="44" t="s">
        <v>29</v>
      </c>
      <c r="AW158" s="43" t="s">
        <v>29</v>
      </c>
      <c r="AX158" s="45" t="s">
        <v>29</v>
      </c>
      <c r="AY158" s="43" t="s">
        <v>29</v>
      </c>
      <c r="AZ158" s="43" t="s">
        <v>29</v>
      </c>
      <c r="BA158" s="46" t="s">
        <v>29</v>
      </c>
    </row>
    <row r="159" spans="18:53" ht="19.5" customHeight="1">
      <c r="R159" s="35" t="s">
        <v>123</v>
      </c>
      <c r="S159" s="36" t="s">
        <v>381</v>
      </c>
      <c r="T159" s="37" t="s">
        <v>91</v>
      </c>
      <c r="U159" s="206" t="b">
        <f t="shared" si="25"/>
        <v>0</v>
      </c>
      <c r="V159" s="38" t="b">
        <f t="shared" si="29"/>
        <v>0</v>
      </c>
      <c r="W159" s="203" t="b">
        <f t="shared" si="26"/>
        <v>1</v>
      </c>
      <c r="X159" s="39" t="s">
        <v>34</v>
      </c>
      <c r="Y159" s="40" t="s">
        <v>27</v>
      </c>
      <c r="Z159" s="41">
        <v>12</v>
      </c>
      <c r="AA159" s="42" t="s">
        <v>28</v>
      </c>
      <c r="AB159" s="43" t="s">
        <v>29</v>
      </c>
      <c r="AC159" s="43" t="s">
        <v>29</v>
      </c>
      <c r="AD159" s="44" t="s">
        <v>29</v>
      </c>
      <c r="AE159" s="43" t="s">
        <v>29</v>
      </c>
      <c r="AF159" s="45" t="s">
        <v>30</v>
      </c>
      <c r="AG159" s="43" t="s">
        <v>30</v>
      </c>
      <c r="AH159" s="43" t="s">
        <v>30</v>
      </c>
      <c r="AI159" s="46" t="s">
        <v>29</v>
      </c>
      <c r="AK159" s="35" t="s">
        <v>366</v>
      </c>
      <c r="AL159" s="47" t="s">
        <v>185</v>
      </c>
      <c r="AM159" s="37" t="s">
        <v>33</v>
      </c>
      <c r="AN159" s="209" t="b">
        <f t="shared" si="24"/>
        <v>1</v>
      </c>
      <c r="AO159" s="206" t="b">
        <f t="shared" si="28"/>
        <v>1</v>
      </c>
      <c r="AP159" s="39" t="b">
        <f t="shared" si="27"/>
        <v>1</v>
      </c>
      <c r="AQ159" s="39" t="s">
        <v>26</v>
      </c>
      <c r="AR159" s="40" t="s">
        <v>35</v>
      </c>
      <c r="AS159" s="41">
        <v>30</v>
      </c>
      <c r="AT159" s="43" t="s">
        <v>29</v>
      </c>
      <c r="AU159" s="43" t="s">
        <v>29</v>
      </c>
      <c r="AV159" s="44" t="s">
        <v>29</v>
      </c>
      <c r="AW159" s="43" t="s">
        <v>29</v>
      </c>
      <c r="AX159" s="45" t="s">
        <v>29</v>
      </c>
      <c r="AY159" s="43" t="s">
        <v>29</v>
      </c>
      <c r="AZ159" s="43" t="s">
        <v>29</v>
      </c>
      <c r="BA159" s="46" t="s">
        <v>29</v>
      </c>
    </row>
    <row r="160" spans="18:53" ht="19.5" customHeight="1">
      <c r="R160" s="35" t="s">
        <v>123</v>
      </c>
      <c r="S160" s="36" t="s">
        <v>382</v>
      </c>
      <c r="T160" s="37" t="s">
        <v>91</v>
      </c>
      <c r="U160" s="206" t="b">
        <f t="shared" si="25"/>
        <v>0</v>
      </c>
      <c r="V160" s="38" t="b">
        <f t="shared" si="29"/>
        <v>0</v>
      </c>
      <c r="W160" s="203" t="b">
        <f t="shared" si="26"/>
        <v>1</v>
      </c>
      <c r="X160" s="39" t="s">
        <v>34</v>
      </c>
      <c r="Y160" s="40" t="s">
        <v>27</v>
      </c>
      <c r="Z160" s="41">
        <v>35</v>
      </c>
      <c r="AA160" s="42" t="s">
        <v>28</v>
      </c>
      <c r="AB160" s="43" t="s">
        <v>29</v>
      </c>
      <c r="AC160" s="43" t="s">
        <v>29</v>
      </c>
      <c r="AD160" s="44" t="s">
        <v>29</v>
      </c>
      <c r="AE160" s="43" t="s">
        <v>29</v>
      </c>
      <c r="AF160" s="45" t="s">
        <v>30</v>
      </c>
      <c r="AG160" s="43" t="s">
        <v>30</v>
      </c>
      <c r="AH160" s="43" t="s">
        <v>30</v>
      </c>
      <c r="AI160" s="46" t="s">
        <v>29</v>
      </c>
      <c r="AK160" s="35" t="s">
        <v>366</v>
      </c>
      <c r="AL160" s="47" t="s">
        <v>383</v>
      </c>
      <c r="AM160" s="37" t="s">
        <v>33</v>
      </c>
      <c r="AN160" s="209" t="b">
        <f t="shared" si="24"/>
        <v>1</v>
      </c>
      <c r="AO160" s="206" t="b">
        <f t="shared" si="28"/>
        <v>1</v>
      </c>
      <c r="AP160" s="39" t="b">
        <f t="shared" si="27"/>
        <v>1</v>
      </c>
      <c r="AQ160" s="39" t="s">
        <v>26</v>
      </c>
      <c r="AR160" s="40" t="s">
        <v>35</v>
      </c>
      <c r="AS160" s="41">
        <v>51</v>
      </c>
      <c r="AT160" s="43" t="s">
        <v>29</v>
      </c>
      <c r="AU160" s="43" t="s">
        <v>29</v>
      </c>
      <c r="AV160" s="44" t="s">
        <v>29</v>
      </c>
      <c r="AW160" s="43" t="s">
        <v>29</v>
      </c>
      <c r="AX160" s="45" t="s">
        <v>29</v>
      </c>
      <c r="AY160" s="43" t="s">
        <v>29</v>
      </c>
      <c r="AZ160" s="43" t="s">
        <v>29</v>
      </c>
      <c r="BA160" s="46" t="s">
        <v>29</v>
      </c>
    </row>
    <row r="161" spans="18:53" ht="19.5" customHeight="1">
      <c r="R161" s="35" t="s">
        <v>123</v>
      </c>
      <c r="S161" s="36" t="s">
        <v>384</v>
      </c>
      <c r="T161" s="37" t="s">
        <v>91</v>
      </c>
      <c r="U161" s="206" t="b">
        <f t="shared" si="25"/>
        <v>0</v>
      </c>
      <c r="V161" s="38" t="b">
        <f t="shared" si="29"/>
        <v>0</v>
      </c>
      <c r="W161" s="203" t="b">
        <f t="shared" si="26"/>
        <v>1</v>
      </c>
      <c r="X161" s="39" t="s">
        <v>34</v>
      </c>
      <c r="Y161" s="40" t="s">
        <v>27</v>
      </c>
      <c r="Z161" s="41">
        <v>10</v>
      </c>
      <c r="AA161" s="42" t="s">
        <v>28</v>
      </c>
      <c r="AB161" s="43" t="s">
        <v>29</v>
      </c>
      <c r="AC161" s="43" t="s">
        <v>29</v>
      </c>
      <c r="AD161" s="44" t="s">
        <v>29</v>
      </c>
      <c r="AE161" s="43" t="s">
        <v>29</v>
      </c>
      <c r="AF161" s="45" t="s">
        <v>30</v>
      </c>
      <c r="AG161" s="43" t="s">
        <v>30</v>
      </c>
      <c r="AH161" s="43" t="s">
        <v>30</v>
      </c>
      <c r="AI161" s="46" t="s">
        <v>29</v>
      </c>
      <c r="AK161" s="35" t="s">
        <v>366</v>
      </c>
      <c r="AL161" s="47" t="s">
        <v>385</v>
      </c>
      <c r="AM161" s="37" t="s">
        <v>33</v>
      </c>
      <c r="AN161" s="209" t="b">
        <f t="shared" si="24"/>
        <v>1</v>
      </c>
      <c r="AO161" s="206" t="b">
        <f t="shared" si="28"/>
        <v>1</v>
      </c>
      <c r="AP161" s="39" t="b">
        <f t="shared" si="27"/>
        <v>1</v>
      </c>
      <c r="AQ161" s="39" t="s">
        <v>26</v>
      </c>
      <c r="AR161" s="40" t="s">
        <v>35</v>
      </c>
      <c r="AS161" s="41">
        <v>30</v>
      </c>
      <c r="AT161" s="43" t="s">
        <v>29</v>
      </c>
      <c r="AU161" s="43" t="s">
        <v>29</v>
      </c>
      <c r="AV161" s="44" t="s">
        <v>29</v>
      </c>
      <c r="AW161" s="43" t="s">
        <v>29</v>
      </c>
      <c r="AX161" s="45" t="s">
        <v>29</v>
      </c>
      <c r="AY161" s="43" t="s">
        <v>29</v>
      </c>
      <c r="AZ161" s="43" t="s">
        <v>29</v>
      </c>
      <c r="BA161" s="46" t="s">
        <v>29</v>
      </c>
    </row>
    <row r="162" spans="18:53" ht="19.5" customHeight="1">
      <c r="R162" s="35" t="s">
        <v>123</v>
      </c>
      <c r="S162" s="36" t="s">
        <v>386</v>
      </c>
      <c r="T162" s="37" t="s">
        <v>91</v>
      </c>
      <c r="U162" s="206" t="b">
        <f t="shared" si="25"/>
        <v>0</v>
      </c>
      <c r="V162" s="38" t="b">
        <f t="shared" si="29"/>
        <v>0</v>
      </c>
      <c r="W162" s="203" t="b">
        <f t="shared" si="26"/>
        <v>1</v>
      </c>
      <c r="X162" s="39" t="s">
        <v>34</v>
      </c>
      <c r="Y162" s="40" t="s">
        <v>27</v>
      </c>
      <c r="Z162" s="41">
        <v>11</v>
      </c>
      <c r="AA162" s="42" t="s">
        <v>28</v>
      </c>
      <c r="AB162" s="43" t="s">
        <v>29</v>
      </c>
      <c r="AC162" s="43" t="s">
        <v>29</v>
      </c>
      <c r="AD162" s="44" t="s">
        <v>29</v>
      </c>
      <c r="AE162" s="43" t="s">
        <v>29</v>
      </c>
      <c r="AF162" s="45" t="s">
        <v>30</v>
      </c>
      <c r="AG162" s="43" t="s">
        <v>30</v>
      </c>
      <c r="AH162" s="43" t="s">
        <v>30</v>
      </c>
      <c r="AI162" s="46" t="s">
        <v>29</v>
      </c>
      <c r="AK162" s="35" t="s">
        <v>366</v>
      </c>
      <c r="AL162" s="47" t="s">
        <v>135</v>
      </c>
      <c r="AM162" s="37" t="s">
        <v>33</v>
      </c>
      <c r="AN162" s="209" t="b">
        <f t="shared" si="24"/>
        <v>1</v>
      </c>
      <c r="AO162" s="206" t="b">
        <f t="shared" si="28"/>
        <v>1</v>
      </c>
      <c r="AP162" s="39" t="b">
        <f t="shared" si="27"/>
        <v>1</v>
      </c>
      <c r="AQ162" s="39" t="s">
        <v>26</v>
      </c>
      <c r="AR162" s="40" t="s">
        <v>35</v>
      </c>
      <c r="AS162" s="41">
        <v>17</v>
      </c>
      <c r="AT162" s="43" t="s">
        <v>29</v>
      </c>
      <c r="AU162" s="43" t="s">
        <v>29</v>
      </c>
      <c r="AV162" s="44" t="s">
        <v>29</v>
      </c>
      <c r="AW162" s="43" t="s">
        <v>29</v>
      </c>
      <c r="AX162" s="45" t="s">
        <v>29</v>
      </c>
      <c r="AY162" s="43" t="s">
        <v>29</v>
      </c>
      <c r="AZ162" s="43" t="s">
        <v>29</v>
      </c>
      <c r="BA162" s="46" t="s">
        <v>29</v>
      </c>
    </row>
    <row r="163" spans="18:53" ht="19.5" customHeight="1">
      <c r="R163" s="35" t="s">
        <v>123</v>
      </c>
      <c r="S163" s="36" t="s">
        <v>387</v>
      </c>
      <c r="T163" s="37" t="s">
        <v>91</v>
      </c>
      <c r="U163" s="206" t="b">
        <f t="shared" si="25"/>
        <v>0</v>
      </c>
      <c r="V163" s="38" t="b">
        <f t="shared" si="29"/>
        <v>0</v>
      </c>
      <c r="W163" s="203" t="b">
        <f t="shared" si="26"/>
        <v>1</v>
      </c>
      <c r="X163" s="39" t="s">
        <v>34</v>
      </c>
      <c r="Y163" s="40" t="s">
        <v>27</v>
      </c>
      <c r="Z163" s="41">
        <v>13</v>
      </c>
      <c r="AA163" s="42" t="s">
        <v>28</v>
      </c>
      <c r="AB163" s="43" t="s">
        <v>29</v>
      </c>
      <c r="AC163" s="43" t="s">
        <v>29</v>
      </c>
      <c r="AD163" s="44" t="s">
        <v>29</v>
      </c>
      <c r="AE163" s="43" t="s">
        <v>29</v>
      </c>
      <c r="AF163" s="45" t="s">
        <v>30</v>
      </c>
      <c r="AG163" s="43" t="s">
        <v>30</v>
      </c>
      <c r="AH163" s="43" t="s">
        <v>30</v>
      </c>
      <c r="AI163" s="46" t="s">
        <v>29</v>
      </c>
      <c r="AK163" s="35" t="s">
        <v>366</v>
      </c>
      <c r="AL163" s="47" t="s">
        <v>142</v>
      </c>
      <c r="AM163" s="37" t="s">
        <v>33</v>
      </c>
      <c r="AN163" s="209" t="b">
        <f t="shared" si="24"/>
        <v>1</v>
      </c>
      <c r="AO163" s="206" t="b">
        <f t="shared" si="28"/>
        <v>1</v>
      </c>
      <c r="AP163" s="39" t="b">
        <f t="shared" si="27"/>
        <v>1</v>
      </c>
      <c r="AQ163" s="39" t="s">
        <v>26</v>
      </c>
      <c r="AR163" s="40" t="s">
        <v>35</v>
      </c>
      <c r="AS163" s="41">
        <v>16</v>
      </c>
      <c r="AT163" s="43" t="s">
        <v>29</v>
      </c>
      <c r="AU163" s="43" t="s">
        <v>29</v>
      </c>
      <c r="AV163" s="44" t="s">
        <v>29</v>
      </c>
      <c r="AW163" s="43" t="s">
        <v>29</v>
      </c>
      <c r="AX163" s="45" t="s">
        <v>29</v>
      </c>
      <c r="AY163" s="43" t="s">
        <v>29</v>
      </c>
      <c r="AZ163" s="43" t="s">
        <v>29</v>
      </c>
      <c r="BA163" s="46" t="s">
        <v>29</v>
      </c>
    </row>
    <row r="164" spans="18:53" ht="19.5" customHeight="1">
      <c r="R164" s="35" t="s">
        <v>123</v>
      </c>
      <c r="S164" s="36" t="s">
        <v>388</v>
      </c>
      <c r="T164" s="37" t="s">
        <v>91</v>
      </c>
      <c r="U164" s="206" t="b">
        <f t="shared" si="25"/>
        <v>0</v>
      </c>
      <c r="V164" s="38" t="b">
        <f t="shared" si="29"/>
        <v>0</v>
      </c>
      <c r="W164" s="203" t="b">
        <f t="shared" si="26"/>
        <v>1</v>
      </c>
      <c r="X164" s="39" t="s">
        <v>34</v>
      </c>
      <c r="Y164" s="40" t="s">
        <v>27</v>
      </c>
      <c r="Z164" s="41">
        <v>12</v>
      </c>
      <c r="AA164" s="42" t="s">
        <v>28</v>
      </c>
      <c r="AB164" s="43" t="s">
        <v>29</v>
      </c>
      <c r="AC164" s="43" t="s">
        <v>29</v>
      </c>
      <c r="AD164" s="44" t="s">
        <v>29</v>
      </c>
      <c r="AE164" s="43" t="s">
        <v>29</v>
      </c>
      <c r="AF164" s="45" t="s">
        <v>30</v>
      </c>
      <c r="AG164" s="43" t="s">
        <v>30</v>
      </c>
      <c r="AH164" s="43" t="s">
        <v>30</v>
      </c>
      <c r="AI164" s="46" t="s">
        <v>29</v>
      </c>
      <c r="AK164" s="35" t="s">
        <v>366</v>
      </c>
      <c r="AL164" s="47" t="s">
        <v>155</v>
      </c>
      <c r="AM164" s="37" t="s">
        <v>33</v>
      </c>
      <c r="AN164" s="209" t="b">
        <f t="shared" si="24"/>
        <v>1</v>
      </c>
      <c r="AO164" s="206" t="b">
        <f t="shared" si="28"/>
        <v>1</v>
      </c>
      <c r="AP164" s="39" t="b">
        <f t="shared" si="27"/>
        <v>1</v>
      </c>
      <c r="AQ164" s="39" t="s">
        <v>26</v>
      </c>
      <c r="AR164" s="40" t="s">
        <v>35</v>
      </c>
      <c r="AS164" s="41">
        <v>13</v>
      </c>
      <c r="AT164" s="43" t="s">
        <v>29</v>
      </c>
      <c r="AU164" s="43" t="s">
        <v>29</v>
      </c>
      <c r="AV164" s="44" t="s">
        <v>29</v>
      </c>
      <c r="AW164" s="43" t="s">
        <v>29</v>
      </c>
      <c r="AX164" s="45" t="s">
        <v>29</v>
      </c>
      <c r="AY164" s="43" t="s">
        <v>29</v>
      </c>
      <c r="AZ164" s="43" t="s">
        <v>29</v>
      </c>
      <c r="BA164" s="46" t="s">
        <v>29</v>
      </c>
    </row>
    <row r="165" spans="18:53" ht="19.5" customHeight="1">
      <c r="R165" s="35" t="s">
        <v>123</v>
      </c>
      <c r="S165" s="36" t="s">
        <v>389</v>
      </c>
      <c r="T165" s="37" t="s">
        <v>91</v>
      </c>
      <c r="U165" s="206" t="b">
        <f t="shared" si="25"/>
        <v>0</v>
      </c>
      <c r="V165" s="38" t="b">
        <f t="shared" si="29"/>
        <v>0</v>
      </c>
      <c r="W165" s="203" t="b">
        <f t="shared" si="26"/>
        <v>1</v>
      </c>
      <c r="X165" s="39" t="s">
        <v>34</v>
      </c>
      <c r="Y165" s="40" t="s">
        <v>27</v>
      </c>
      <c r="Z165" s="41">
        <v>13</v>
      </c>
      <c r="AA165" s="42" t="s">
        <v>28</v>
      </c>
      <c r="AB165" s="43" t="s">
        <v>29</v>
      </c>
      <c r="AC165" s="43" t="s">
        <v>29</v>
      </c>
      <c r="AD165" s="44" t="s">
        <v>29</v>
      </c>
      <c r="AE165" s="43" t="s">
        <v>29</v>
      </c>
      <c r="AF165" s="45" t="s">
        <v>30</v>
      </c>
      <c r="AG165" s="43" t="s">
        <v>30</v>
      </c>
      <c r="AH165" s="43" t="s">
        <v>30</v>
      </c>
      <c r="AI165" s="46" t="s">
        <v>29</v>
      </c>
      <c r="AK165" s="35" t="s">
        <v>366</v>
      </c>
      <c r="AL165" s="47" t="s">
        <v>166</v>
      </c>
      <c r="AM165" s="37" t="s">
        <v>33</v>
      </c>
      <c r="AN165" s="209" t="b">
        <f t="shared" si="24"/>
        <v>1</v>
      </c>
      <c r="AO165" s="206" t="b">
        <f t="shared" si="28"/>
        <v>1</v>
      </c>
      <c r="AP165" s="39" t="b">
        <f t="shared" si="27"/>
        <v>1</v>
      </c>
      <c r="AQ165" s="39" t="s">
        <v>26</v>
      </c>
      <c r="AR165" s="40" t="s">
        <v>35</v>
      </c>
      <c r="AS165" s="41">
        <v>12</v>
      </c>
      <c r="AT165" s="43" t="s">
        <v>29</v>
      </c>
      <c r="AU165" s="43" t="s">
        <v>29</v>
      </c>
      <c r="AV165" s="44" t="s">
        <v>29</v>
      </c>
      <c r="AW165" s="43" t="s">
        <v>29</v>
      </c>
      <c r="AX165" s="45" t="s">
        <v>29</v>
      </c>
      <c r="AY165" s="43" t="s">
        <v>29</v>
      </c>
      <c r="AZ165" s="43" t="s">
        <v>29</v>
      </c>
      <c r="BA165" s="46" t="s">
        <v>29</v>
      </c>
    </row>
    <row r="166" spans="18:53" ht="19.5" customHeight="1">
      <c r="R166" s="35" t="s">
        <v>123</v>
      </c>
      <c r="S166" s="36" t="s">
        <v>390</v>
      </c>
      <c r="T166" s="37" t="s">
        <v>91</v>
      </c>
      <c r="U166" s="206" t="b">
        <f t="shared" si="25"/>
        <v>0</v>
      </c>
      <c r="V166" s="38" t="b">
        <f t="shared" si="29"/>
        <v>0</v>
      </c>
      <c r="W166" s="203" t="b">
        <f t="shared" si="26"/>
        <v>1</v>
      </c>
      <c r="X166" s="39" t="s">
        <v>34</v>
      </c>
      <c r="Y166" s="40" t="s">
        <v>27</v>
      </c>
      <c r="Z166" s="41">
        <v>18</v>
      </c>
      <c r="AA166" s="42" t="s">
        <v>28</v>
      </c>
      <c r="AB166" s="43" t="s">
        <v>29</v>
      </c>
      <c r="AC166" s="43" t="s">
        <v>29</v>
      </c>
      <c r="AD166" s="44" t="s">
        <v>29</v>
      </c>
      <c r="AE166" s="43" t="s">
        <v>29</v>
      </c>
      <c r="AF166" s="45" t="s">
        <v>30</v>
      </c>
      <c r="AG166" s="43" t="s">
        <v>30</v>
      </c>
      <c r="AH166" s="43" t="s">
        <v>30</v>
      </c>
      <c r="AI166" s="46" t="s">
        <v>29</v>
      </c>
      <c r="AK166" s="35" t="s">
        <v>366</v>
      </c>
      <c r="AL166" s="47" t="s">
        <v>169</v>
      </c>
      <c r="AM166" s="37" t="s">
        <v>33</v>
      </c>
      <c r="AN166" s="209" t="b">
        <f t="shared" si="24"/>
        <v>1</v>
      </c>
      <c r="AO166" s="206" t="b">
        <f t="shared" si="28"/>
        <v>1</v>
      </c>
      <c r="AP166" s="39" t="b">
        <f t="shared" si="27"/>
        <v>1</v>
      </c>
      <c r="AQ166" s="39" t="s">
        <v>26</v>
      </c>
      <c r="AR166" s="40" t="s">
        <v>35</v>
      </c>
      <c r="AS166" s="41">
        <v>18</v>
      </c>
      <c r="AT166" s="43" t="s">
        <v>29</v>
      </c>
      <c r="AU166" s="43" t="s">
        <v>29</v>
      </c>
      <c r="AV166" s="44" t="s">
        <v>29</v>
      </c>
      <c r="AW166" s="43" t="s">
        <v>29</v>
      </c>
      <c r="AX166" s="45" t="s">
        <v>29</v>
      </c>
      <c r="AY166" s="43" t="s">
        <v>29</v>
      </c>
      <c r="AZ166" s="43" t="s">
        <v>29</v>
      </c>
      <c r="BA166" s="46" t="s">
        <v>29</v>
      </c>
    </row>
    <row r="167" spans="18:53" ht="19.5" customHeight="1">
      <c r="R167" s="35" t="s">
        <v>123</v>
      </c>
      <c r="S167" s="36" t="s">
        <v>391</v>
      </c>
      <c r="T167" s="37" t="s">
        <v>91</v>
      </c>
      <c r="U167" s="206" t="b">
        <f t="shared" si="25"/>
        <v>0</v>
      </c>
      <c r="V167" s="38" t="b">
        <f t="shared" si="29"/>
        <v>0</v>
      </c>
      <c r="W167" s="203" t="b">
        <f t="shared" si="26"/>
        <v>1</v>
      </c>
      <c r="X167" s="39" t="s">
        <v>34</v>
      </c>
      <c r="Y167" s="40" t="s">
        <v>27</v>
      </c>
      <c r="Z167" s="41">
        <v>11</v>
      </c>
      <c r="AA167" s="42" t="s">
        <v>28</v>
      </c>
      <c r="AB167" s="43" t="s">
        <v>29</v>
      </c>
      <c r="AC167" s="43" t="s">
        <v>29</v>
      </c>
      <c r="AD167" s="44" t="s">
        <v>29</v>
      </c>
      <c r="AE167" s="43" t="s">
        <v>29</v>
      </c>
      <c r="AF167" s="45" t="s">
        <v>30</v>
      </c>
      <c r="AG167" s="43" t="s">
        <v>30</v>
      </c>
      <c r="AH167" s="43" t="s">
        <v>30</v>
      </c>
      <c r="AI167" s="46" t="s">
        <v>29</v>
      </c>
      <c r="AK167" s="35" t="s">
        <v>366</v>
      </c>
      <c r="AL167" s="47" t="s">
        <v>392</v>
      </c>
      <c r="AM167" s="37" t="s">
        <v>33</v>
      </c>
      <c r="AN167" s="209" t="b">
        <f t="shared" si="24"/>
        <v>1</v>
      </c>
      <c r="AO167" s="206" t="b">
        <f t="shared" si="28"/>
        <v>1</v>
      </c>
      <c r="AP167" s="39" t="b">
        <f t="shared" si="27"/>
        <v>1</v>
      </c>
      <c r="AQ167" s="39" t="s">
        <v>26</v>
      </c>
      <c r="AR167" s="40" t="s">
        <v>35</v>
      </c>
      <c r="AS167" s="41">
        <v>16</v>
      </c>
      <c r="AT167" s="43" t="s">
        <v>29</v>
      </c>
      <c r="AU167" s="43" t="s">
        <v>29</v>
      </c>
      <c r="AV167" s="44" t="s">
        <v>29</v>
      </c>
      <c r="AW167" s="43" t="s">
        <v>29</v>
      </c>
      <c r="AX167" s="45" t="s">
        <v>29</v>
      </c>
      <c r="AY167" s="43" t="s">
        <v>29</v>
      </c>
      <c r="AZ167" s="43" t="s">
        <v>29</v>
      </c>
      <c r="BA167" s="46" t="s">
        <v>29</v>
      </c>
    </row>
    <row r="168" spans="18:53" ht="19.5" customHeight="1">
      <c r="R168" s="35" t="s">
        <v>123</v>
      </c>
      <c r="S168" s="36" t="s">
        <v>393</v>
      </c>
      <c r="T168" s="37" t="s">
        <v>91</v>
      </c>
      <c r="U168" s="206" t="b">
        <f t="shared" si="25"/>
        <v>0</v>
      </c>
      <c r="V168" s="38" t="b">
        <f t="shared" si="29"/>
        <v>0</v>
      </c>
      <c r="W168" s="203" t="b">
        <f t="shared" si="26"/>
        <v>1</v>
      </c>
      <c r="X168" s="39" t="s">
        <v>34</v>
      </c>
      <c r="Y168" s="40" t="s">
        <v>27</v>
      </c>
      <c r="Z168" s="41">
        <v>8</v>
      </c>
      <c r="AA168" s="42" t="s">
        <v>28</v>
      </c>
      <c r="AB168" s="43" t="s">
        <v>29</v>
      </c>
      <c r="AC168" s="43" t="s">
        <v>29</v>
      </c>
      <c r="AD168" s="44" t="s">
        <v>29</v>
      </c>
      <c r="AE168" s="43" t="s">
        <v>29</v>
      </c>
      <c r="AF168" s="45" t="s">
        <v>30</v>
      </c>
      <c r="AG168" s="43" t="s">
        <v>30</v>
      </c>
      <c r="AH168" s="43" t="s">
        <v>30</v>
      </c>
      <c r="AI168" s="46" t="s">
        <v>29</v>
      </c>
      <c r="AK168" s="35" t="s">
        <v>366</v>
      </c>
      <c r="AL168" s="47" t="s">
        <v>259</v>
      </c>
      <c r="AM168" s="37" t="s">
        <v>33</v>
      </c>
      <c r="AN168" s="209" t="b">
        <f t="shared" si="24"/>
        <v>1</v>
      </c>
      <c r="AO168" s="206" t="b">
        <f t="shared" si="28"/>
        <v>1</v>
      </c>
      <c r="AP168" s="39" t="b">
        <f t="shared" si="27"/>
        <v>1</v>
      </c>
      <c r="AQ168" s="39" t="s">
        <v>26</v>
      </c>
      <c r="AR168" s="40" t="s">
        <v>35</v>
      </c>
      <c r="AS168" s="41">
        <v>16</v>
      </c>
      <c r="AT168" s="43" t="s">
        <v>29</v>
      </c>
      <c r="AU168" s="43" t="s">
        <v>29</v>
      </c>
      <c r="AV168" s="44" t="s">
        <v>29</v>
      </c>
      <c r="AW168" s="43" t="s">
        <v>29</v>
      </c>
      <c r="AX168" s="45" t="s">
        <v>29</v>
      </c>
      <c r="AY168" s="43" t="s">
        <v>29</v>
      </c>
      <c r="AZ168" s="43" t="s">
        <v>29</v>
      </c>
      <c r="BA168" s="46" t="s">
        <v>29</v>
      </c>
    </row>
    <row r="169" spans="18:53" ht="19.5" customHeight="1">
      <c r="R169" s="35" t="s">
        <v>123</v>
      </c>
      <c r="S169" s="36" t="s">
        <v>394</v>
      </c>
      <c r="T169" s="37" t="s">
        <v>91</v>
      </c>
      <c r="U169" s="206" t="b">
        <f t="shared" si="25"/>
        <v>0</v>
      </c>
      <c r="V169" s="38" t="b">
        <f t="shared" si="29"/>
        <v>0</v>
      </c>
      <c r="W169" s="203" t="b">
        <f t="shared" si="26"/>
        <v>1</v>
      </c>
      <c r="X169" s="39" t="s">
        <v>34</v>
      </c>
      <c r="Y169" s="40" t="s">
        <v>27</v>
      </c>
      <c r="Z169" s="41">
        <v>9</v>
      </c>
      <c r="AA169" s="42" t="s">
        <v>28</v>
      </c>
      <c r="AB169" s="43" t="s">
        <v>29</v>
      </c>
      <c r="AC169" s="43" t="s">
        <v>29</v>
      </c>
      <c r="AD169" s="44" t="s">
        <v>29</v>
      </c>
      <c r="AE169" s="43" t="s">
        <v>29</v>
      </c>
      <c r="AF169" s="45" t="s">
        <v>30</v>
      </c>
      <c r="AG169" s="43" t="s">
        <v>30</v>
      </c>
      <c r="AH169" s="43" t="s">
        <v>30</v>
      </c>
      <c r="AI169" s="46" t="s">
        <v>29</v>
      </c>
      <c r="AK169" s="35" t="s">
        <v>366</v>
      </c>
      <c r="AL169" s="47" t="s">
        <v>395</v>
      </c>
      <c r="AM169" s="37" t="s">
        <v>33</v>
      </c>
      <c r="AN169" s="209" t="b">
        <f t="shared" si="24"/>
        <v>1</v>
      </c>
      <c r="AO169" s="206" t="b">
        <f t="shared" si="28"/>
        <v>1</v>
      </c>
      <c r="AP169" s="39" t="b">
        <f t="shared" si="27"/>
        <v>1</v>
      </c>
      <c r="AQ169" s="39" t="s">
        <v>26</v>
      </c>
      <c r="AR169" s="40" t="s">
        <v>35</v>
      </c>
      <c r="AS169" s="41">
        <v>16</v>
      </c>
      <c r="AT169" s="43" t="s">
        <v>29</v>
      </c>
      <c r="AU169" s="43" t="s">
        <v>29</v>
      </c>
      <c r="AV169" s="44" t="s">
        <v>29</v>
      </c>
      <c r="AW169" s="43" t="s">
        <v>29</v>
      </c>
      <c r="AX169" s="45" t="s">
        <v>29</v>
      </c>
      <c r="AY169" s="43" t="s">
        <v>29</v>
      </c>
      <c r="AZ169" s="43" t="s">
        <v>29</v>
      </c>
      <c r="BA169" s="46" t="s">
        <v>29</v>
      </c>
    </row>
    <row r="170" spans="18:53" ht="19.5" customHeight="1">
      <c r="R170" s="35" t="s">
        <v>123</v>
      </c>
      <c r="S170" s="36" t="s">
        <v>396</v>
      </c>
      <c r="T170" s="37" t="s">
        <v>91</v>
      </c>
      <c r="U170" s="206" t="b">
        <f t="shared" si="25"/>
        <v>0</v>
      </c>
      <c r="V170" s="38" t="b">
        <f t="shared" si="29"/>
        <v>0</v>
      </c>
      <c r="W170" s="203" t="b">
        <f t="shared" si="26"/>
        <v>1</v>
      </c>
      <c r="X170" s="39" t="s">
        <v>34</v>
      </c>
      <c r="Y170" s="40" t="s">
        <v>27</v>
      </c>
      <c r="Z170" s="41">
        <v>15</v>
      </c>
      <c r="AA170" s="42" t="s">
        <v>28</v>
      </c>
      <c r="AB170" s="43" t="s">
        <v>29</v>
      </c>
      <c r="AC170" s="43" t="s">
        <v>29</v>
      </c>
      <c r="AD170" s="44" t="s">
        <v>29</v>
      </c>
      <c r="AE170" s="43" t="s">
        <v>29</v>
      </c>
      <c r="AF170" s="45" t="s">
        <v>30</v>
      </c>
      <c r="AG170" s="43" t="s">
        <v>30</v>
      </c>
      <c r="AH170" s="43" t="s">
        <v>30</v>
      </c>
      <c r="AI170" s="46" t="s">
        <v>29</v>
      </c>
      <c r="AK170" s="35" t="s">
        <v>366</v>
      </c>
      <c r="AL170" s="47" t="s">
        <v>181</v>
      </c>
      <c r="AM170" s="37" t="s">
        <v>33</v>
      </c>
      <c r="AN170" s="209" t="b">
        <f t="shared" si="24"/>
        <v>1</v>
      </c>
      <c r="AO170" s="206" t="b">
        <f t="shared" si="28"/>
        <v>1</v>
      </c>
      <c r="AP170" s="39" t="b">
        <f t="shared" si="27"/>
        <v>1</v>
      </c>
      <c r="AQ170" s="39" t="s">
        <v>26</v>
      </c>
      <c r="AR170" s="40" t="s">
        <v>35</v>
      </c>
      <c r="AS170" s="41">
        <v>14</v>
      </c>
      <c r="AT170" s="43" t="s">
        <v>29</v>
      </c>
      <c r="AU170" s="43" t="s">
        <v>29</v>
      </c>
      <c r="AV170" s="44" t="s">
        <v>29</v>
      </c>
      <c r="AW170" s="43" t="s">
        <v>29</v>
      </c>
      <c r="AX170" s="45" t="s">
        <v>29</v>
      </c>
      <c r="AY170" s="43" t="s">
        <v>29</v>
      </c>
      <c r="AZ170" s="43" t="s">
        <v>29</v>
      </c>
      <c r="BA170" s="46" t="s">
        <v>29</v>
      </c>
    </row>
    <row r="171" spans="18:53" ht="19.5" customHeight="1">
      <c r="R171" s="35" t="s">
        <v>123</v>
      </c>
      <c r="S171" s="36" t="s">
        <v>397</v>
      </c>
      <c r="T171" s="37" t="s">
        <v>91</v>
      </c>
      <c r="U171" s="206" t="b">
        <f t="shared" si="25"/>
        <v>0</v>
      </c>
      <c r="V171" s="38" t="b">
        <f t="shared" si="29"/>
        <v>0</v>
      </c>
      <c r="W171" s="203" t="b">
        <f t="shared" si="26"/>
        <v>1</v>
      </c>
      <c r="X171" s="39" t="s">
        <v>34</v>
      </c>
      <c r="Y171" s="40" t="s">
        <v>27</v>
      </c>
      <c r="Z171" s="41">
        <v>20</v>
      </c>
      <c r="AA171" s="42" t="s">
        <v>28</v>
      </c>
      <c r="AB171" s="43" t="s">
        <v>29</v>
      </c>
      <c r="AC171" s="43" t="s">
        <v>29</v>
      </c>
      <c r="AD171" s="44" t="s">
        <v>29</v>
      </c>
      <c r="AE171" s="43" t="s">
        <v>29</v>
      </c>
      <c r="AF171" s="45" t="s">
        <v>30</v>
      </c>
      <c r="AG171" s="43" t="s">
        <v>30</v>
      </c>
      <c r="AH171" s="43" t="s">
        <v>30</v>
      </c>
      <c r="AI171" s="46" t="s">
        <v>29</v>
      </c>
      <c r="AK171" s="35" t="s">
        <v>366</v>
      </c>
      <c r="AL171" s="47" t="s">
        <v>398</v>
      </c>
      <c r="AM171" s="37" t="s">
        <v>33</v>
      </c>
      <c r="AN171" s="209" t="b">
        <f t="shared" si="24"/>
        <v>1</v>
      </c>
      <c r="AO171" s="206" t="b">
        <f t="shared" si="28"/>
        <v>1</v>
      </c>
      <c r="AP171" s="39" t="b">
        <f t="shared" si="27"/>
        <v>1</v>
      </c>
      <c r="AQ171" s="39" t="s">
        <v>34</v>
      </c>
      <c r="AR171" s="40" t="s">
        <v>35</v>
      </c>
      <c r="AS171" s="41">
        <v>65</v>
      </c>
      <c r="AT171" s="43" t="s">
        <v>29</v>
      </c>
      <c r="AU171" s="43" t="s">
        <v>29</v>
      </c>
      <c r="AV171" s="44" t="s">
        <v>29</v>
      </c>
      <c r="AW171" s="43" t="s">
        <v>29</v>
      </c>
      <c r="AX171" s="45" t="s">
        <v>29</v>
      </c>
      <c r="AY171" s="43" t="s">
        <v>29</v>
      </c>
      <c r="AZ171" s="43" t="s">
        <v>29</v>
      </c>
      <c r="BA171" s="46" t="s">
        <v>29</v>
      </c>
    </row>
    <row r="172" spans="18:53" ht="19.5" customHeight="1">
      <c r="R172" s="35" t="s">
        <v>123</v>
      </c>
      <c r="S172" s="36" t="s">
        <v>160</v>
      </c>
      <c r="T172" s="37" t="s">
        <v>91</v>
      </c>
      <c r="U172" s="206" t="b">
        <f t="shared" si="25"/>
        <v>0</v>
      </c>
      <c r="V172" s="38" t="b">
        <f t="shared" si="29"/>
        <v>0</v>
      </c>
      <c r="W172" s="203" t="b">
        <f t="shared" si="26"/>
        <v>1</v>
      </c>
      <c r="X172" s="39" t="s">
        <v>34</v>
      </c>
      <c r="Y172" s="40" t="s">
        <v>27</v>
      </c>
      <c r="Z172" s="41">
        <v>10</v>
      </c>
      <c r="AA172" s="42" t="s">
        <v>28</v>
      </c>
      <c r="AB172" s="43" t="s">
        <v>29</v>
      </c>
      <c r="AC172" s="43" t="s">
        <v>29</v>
      </c>
      <c r="AD172" s="44" t="s">
        <v>29</v>
      </c>
      <c r="AE172" s="43" t="s">
        <v>29</v>
      </c>
      <c r="AF172" s="45" t="s">
        <v>30</v>
      </c>
      <c r="AG172" s="43" t="s">
        <v>30</v>
      </c>
      <c r="AH172" s="43" t="s">
        <v>30</v>
      </c>
      <c r="AI172" s="46" t="s">
        <v>29</v>
      </c>
      <c r="AK172" s="35" t="s">
        <v>366</v>
      </c>
      <c r="AL172" s="47" t="s">
        <v>381</v>
      </c>
      <c r="AM172" s="37" t="s">
        <v>33</v>
      </c>
      <c r="AN172" s="209" t="b">
        <f t="shared" si="24"/>
        <v>1</v>
      </c>
      <c r="AO172" s="206" t="b">
        <f t="shared" si="28"/>
        <v>1</v>
      </c>
      <c r="AP172" s="39" t="b">
        <f t="shared" si="27"/>
        <v>1</v>
      </c>
      <c r="AQ172" s="39" t="s">
        <v>34</v>
      </c>
      <c r="AR172" s="40" t="s">
        <v>35</v>
      </c>
      <c r="AS172" s="41">
        <v>11</v>
      </c>
      <c r="AT172" s="43" t="s">
        <v>29</v>
      </c>
      <c r="AU172" s="43" t="s">
        <v>29</v>
      </c>
      <c r="AV172" s="44" t="s">
        <v>29</v>
      </c>
      <c r="AW172" s="43" t="s">
        <v>29</v>
      </c>
      <c r="AX172" s="45" t="s">
        <v>29</v>
      </c>
      <c r="AY172" s="43" t="s">
        <v>29</v>
      </c>
      <c r="AZ172" s="43" t="s">
        <v>29</v>
      </c>
      <c r="BA172" s="46" t="s">
        <v>29</v>
      </c>
    </row>
    <row r="173" spans="18:53" ht="19.5" customHeight="1">
      <c r="R173" s="35" t="s">
        <v>123</v>
      </c>
      <c r="S173" s="36" t="s">
        <v>399</v>
      </c>
      <c r="T173" s="37" t="s">
        <v>91</v>
      </c>
      <c r="U173" s="206" t="b">
        <f t="shared" si="25"/>
        <v>0</v>
      </c>
      <c r="V173" s="38" t="b">
        <f t="shared" si="29"/>
        <v>0</v>
      </c>
      <c r="W173" s="203" t="b">
        <f t="shared" si="26"/>
        <v>1</v>
      </c>
      <c r="X173" s="39" t="s">
        <v>34</v>
      </c>
      <c r="Y173" s="40" t="s">
        <v>27</v>
      </c>
      <c r="Z173" s="41">
        <v>12</v>
      </c>
      <c r="AA173" s="42" t="s">
        <v>28</v>
      </c>
      <c r="AB173" s="43" t="s">
        <v>29</v>
      </c>
      <c r="AC173" s="43" t="s">
        <v>29</v>
      </c>
      <c r="AD173" s="44" t="s">
        <v>29</v>
      </c>
      <c r="AE173" s="43" t="s">
        <v>29</v>
      </c>
      <c r="AF173" s="45" t="s">
        <v>30</v>
      </c>
      <c r="AG173" s="43" t="s">
        <v>30</v>
      </c>
      <c r="AH173" s="43" t="s">
        <v>30</v>
      </c>
      <c r="AI173" s="46" t="s">
        <v>29</v>
      </c>
      <c r="AK173" s="35" t="s">
        <v>366</v>
      </c>
      <c r="AL173" s="47" t="s">
        <v>400</v>
      </c>
      <c r="AM173" s="37" t="s">
        <v>33</v>
      </c>
      <c r="AN173" s="209" t="b">
        <f t="shared" si="24"/>
        <v>1</v>
      </c>
      <c r="AO173" s="206" t="b">
        <f t="shared" ref="AO173:AO204" si="30">IF(COUNTIF($J$15:$K$19,$AR173)=0,IF(COUNTIF($L$15:$M$19,$AR173)=0,IF(VLOOKUP($AR173,$N$15:$O$19,2,FALSE)="가 능",TRUE,FALSE),IF(VLOOKUP($AR173,$L$15:$M$19,2,FALSE)="가 능",TRUE,FALSE)),IF(VLOOKUP($AR173,$J$15:$K$19,2,FALSE)="가 능",TRUE,FALSE))</f>
        <v>1</v>
      </c>
      <c r="AP173" s="39" t="b">
        <f t="shared" si="27"/>
        <v>1</v>
      </c>
      <c r="AQ173" s="39" t="s">
        <v>34</v>
      </c>
      <c r="AR173" s="40" t="s">
        <v>35</v>
      </c>
      <c r="AS173" s="41">
        <v>30</v>
      </c>
      <c r="AT173" s="43" t="s">
        <v>29</v>
      </c>
      <c r="AU173" s="43" t="s">
        <v>29</v>
      </c>
      <c r="AV173" s="44" t="s">
        <v>29</v>
      </c>
      <c r="AW173" s="43" t="s">
        <v>29</v>
      </c>
      <c r="AX173" s="45" t="s">
        <v>29</v>
      </c>
      <c r="AY173" s="43" t="s">
        <v>29</v>
      </c>
      <c r="AZ173" s="43" t="s">
        <v>29</v>
      </c>
      <c r="BA173" s="46" t="s">
        <v>29</v>
      </c>
    </row>
    <row r="174" spans="18:53" ht="19.5" customHeight="1">
      <c r="R174" s="35" t="s">
        <v>123</v>
      </c>
      <c r="S174" s="36" t="s">
        <v>401</v>
      </c>
      <c r="T174" s="37" t="s">
        <v>91</v>
      </c>
      <c r="U174" s="206" t="b">
        <f t="shared" si="25"/>
        <v>0</v>
      </c>
      <c r="V174" s="38" t="b">
        <f t="shared" si="29"/>
        <v>0</v>
      </c>
      <c r="W174" s="203" t="b">
        <f t="shared" si="26"/>
        <v>1</v>
      </c>
      <c r="X174" s="39" t="s">
        <v>34</v>
      </c>
      <c r="Y174" s="40" t="s">
        <v>27</v>
      </c>
      <c r="Z174" s="41">
        <v>4</v>
      </c>
      <c r="AA174" s="42" t="s">
        <v>28</v>
      </c>
      <c r="AB174" s="43" t="s">
        <v>29</v>
      </c>
      <c r="AC174" s="43" t="s">
        <v>29</v>
      </c>
      <c r="AD174" s="44" t="s">
        <v>29</v>
      </c>
      <c r="AE174" s="43" t="s">
        <v>29</v>
      </c>
      <c r="AF174" s="45" t="s">
        <v>30</v>
      </c>
      <c r="AG174" s="43" t="s">
        <v>30</v>
      </c>
      <c r="AH174" s="43" t="s">
        <v>30</v>
      </c>
      <c r="AI174" s="46" t="s">
        <v>29</v>
      </c>
      <c r="AK174" s="35" t="s">
        <v>366</v>
      </c>
      <c r="AL174" s="47" t="s">
        <v>402</v>
      </c>
      <c r="AM174" s="37" t="s">
        <v>33</v>
      </c>
      <c r="AN174" s="209" t="b">
        <f t="shared" si="24"/>
        <v>1</v>
      </c>
      <c r="AO174" s="206" t="b">
        <f t="shared" si="30"/>
        <v>1</v>
      </c>
      <c r="AP174" s="39" t="b">
        <f t="shared" si="27"/>
        <v>1</v>
      </c>
      <c r="AQ174" s="39" t="s">
        <v>34</v>
      </c>
      <c r="AR174" s="40" t="s">
        <v>35</v>
      </c>
      <c r="AS174" s="41">
        <v>19</v>
      </c>
      <c r="AT174" s="43" t="s">
        <v>29</v>
      </c>
      <c r="AU174" s="43" t="s">
        <v>29</v>
      </c>
      <c r="AV174" s="44" t="s">
        <v>29</v>
      </c>
      <c r="AW174" s="43" t="s">
        <v>29</v>
      </c>
      <c r="AX174" s="45" t="s">
        <v>29</v>
      </c>
      <c r="AY174" s="43" t="s">
        <v>29</v>
      </c>
      <c r="AZ174" s="43" t="s">
        <v>29</v>
      </c>
      <c r="BA174" s="46" t="s">
        <v>29</v>
      </c>
    </row>
    <row r="175" spans="18:53" ht="19.5" customHeight="1">
      <c r="R175" s="35" t="s">
        <v>123</v>
      </c>
      <c r="S175" s="36" t="s">
        <v>403</v>
      </c>
      <c r="T175" s="37" t="s">
        <v>91</v>
      </c>
      <c r="U175" s="206" t="b">
        <f t="shared" si="25"/>
        <v>0</v>
      </c>
      <c r="V175" s="38" t="b">
        <f t="shared" si="29"/>
        <v>0</v>
      </c>
      <c r="W175" s="203" t="b">
        <f t="shared" si="26"/>
        <v>1</v>
      </c>
      <c r="X175" s="39" t="s">
        <v>34</v>
      </c>
      <c r="Y175" s="40" t="s">
        <v>27</v>
      </c>
      <c r="Z175" s="41">
        <v>11</v>
      </c>
      <c r="AA175" s="42" t="s">
        <v>28</v>
      </c>
      <c r="AB175" s="43" t="s">
        <v>29</v>
      </c>
      <c r="AC175" s="43" t="s">
        <v>29</v>
      </c>
      <c r="AD175" s="44" t="s">
        <v>29</v>
      </c>
      <c r="AE175" s="43" t="s">
        <v>29</v>
      </c>
      <c r="AF175" s="45" t="s">
        <v>30</v>
      </c>
      <c r="AG175" s="43" t="s">
        <v>30</v>
      </c>
      <c r="AH175" s="43" t="s">
        <v>30</v>
      </c>
      <c r="AI175" s="46" t="s">
        <v>29</v>
      </c>
      <c r="AK175" s="35" t="s">
        <v>366</v>
      </c>
      <c r="AL175" s="47" t="s">
        <v>404</v>
      </c>
      <c r="AM175" s="37" t="s">
        <v>33</v>
      </c>
      <c r="AN175" s="209" t="b">
        <f t="shared" si="24"/>
        <v>1</v>
      </c>
      <c r="AO175" s="206" t="b">
        <f t="shared" si="30"/>
        <v>1</v>
      </c>
      <c r="AP175" s="39" t="b">
        <f t="shared" si="27"/>
        <v>1</v>
      </c>
      <c r="AQ175" s="39" t="s">
        <v>34</v>
      </c>
      <c r="AR175" s="40" t="s">
        <v>35</v>
      </c>
      <c r="AS175" s="41">
        <v>15</v>
      </c>
      <c r="AT175" s="43" t="s">
        <v>29</v>
      </c>
      <c r="AU175" s="43" t="s">
        <v>29</v>
      </c>
      <c r="AV175" s="44" t="s">
        <v>29</v>
      </c>
      <c r="AW175" s="43" t="s">
        <v>29</v>
      </c>
      <c r="AX175" s="45" t="s">
        <v>29</v>
      </c>
      <c r="AY175" s="43" t="s">
        <v>29</v>
      </c>
      <c r="AZ175" s="43" t="s">
        <v>29</v>
      </c>
      <c r="BA175" s="46" t="s">
        <v>29</v>
      </c>
    </row>
    <row r="176" spans="18:53" ht="19.5" customHeight="1">
      <c r="R176" s="35" t="s">
        <v>123</v>
      </c>
      <c r="S176" s="36" t="s">
        <v>405</v>
      </c>
      <c r="T176" s="37" t="s">
        <v>91</v>
      </c>
      <c r="U176" s="206" t="b">
        <f t="shared" si="25"/>
        <v>0</v>
      </c>
      <c r="V176" s="38" t="b">
        <f t="shared" si="29"/>
        <v>0</v>
      </c>
      <c r="W176" s="203" t="b">
        <f t="shared" si="26"/>
        <v>1</v>
      </c>
      <c r="X176" s="39" t="s">
        <v>34</v>
      </c>
      <c r="Y176" s="40" t="s">
        <v>27</v>
      </c>
      <c r="Z176" s="41">
        <v>4</v>
      </c>
      <c r="AA176" s="42" t="s">
        <v>28</v>
      </c>
      <c r="AB176" s="43" t="s">
        <v>29</v>
      </c>
      <c r="AC176" s="43" t="s">
        <v>29</v>
      </c>
      <c r="AD176" s="44" t="s">
        <v>29</v>
      </c>
      <c r="AE176" s="43" t="s">
        <v>29</v>
      </c>
      <c r="AF176" s="45" t="s">
        <v>30</v>
      </c>
      <c r="AG176" s="43" t="s">
        <v>30</v>
      </c>
      <c r="AH176" s="43" t="s">
        <v>30</v>
      </c>
      <c r="AI176" s="46" t="s">
        <v>29</v>
      </c>
      <c r="AK176" s="35" t="s">
        <v>366</v>
      </c>
      <c r="AL176" s="47" t="s">
        <v>406</v>
      </c>
      <c r="AM176" s="37" t="s">
        <v>33</v>
      </c>
      <c r="AN176" s="209" t="b">
        <f t="shared" si="24"/>
        <v>1</v>
      </c>
      <c r="AO176" s="206" t="b">
        <f t="shared" si="30"/>
        <v>1</v>
      </c>
      <c r="AP176" s="39" t="b">
        <f t="shared" si="27"/>
        <v>1</v>
      </c>
      <c r="AQ176" s="39" t="s">
        <v>34</v>
      </c>
      <c r="AR176" s="40" t="s">
        <v>35</v>
      </c>
      <c r="AS176" s="41">
        <v>16</v>
      </c>
      <c r="AT176" s="43" t="s">
        <v>29</v>
      </c>
      <c r="AU176" s="43" t="s">
        <v>29</v>
      </c>
      <c r="AV176" s="44" t="s">
        <v>29</v>
      </c>
      <c r="AW176" s="43" t="s">
        <v>29</v>
      </c>
      <c r="AX176" s="45" t="s">
        <v>29</v>
      </c>
      <c r="AY176" s="43" t="s">
        <v>29</v>
      </c>
      <c r="AZ176" s="43" t="s">
        <v>29</v>
      </c>
      <c r="BA176" s="46" t="s">
        <v>29</v>
      </c>
    </row>
    <row r="177" spans="18:53" ht="19.5" customHeight="1">
      <c r="R177" s="35" t="s">
        <v>123</v>
      </c>
      <c r="S177" s="36" t="s">
        <v>407</v>
      </c>
      <c r="T177" s="37" t="s">
        <v>91</v>
      </c>
      <c r="U177" s="206" t="b">
        <f t="shared" si="25"/>
        <v>0</v>
      </c>
      <c r="V177" s="38" t="b">
        <f t="shared" si="29"/>
        <v>0</v>
      </c>
      <c r="W177" s="203" t="b">
        <f t="shared" si="26"/>
        <v>1</v>
      </c>
      <c r="X177" s="39" t="s">
        <v>34</v>
      </c>
      <c r="Y177" s="40" t="s">
        <v>27</v>
      </c>
      <c r="Z177" s="41">
        <v>26</v>
      </c>
      <c r="AA177" s="42" t="s">
        <v>28</v>
      </c>
      <c r="AB177" s="43" t="s">
        <v>29</v>
      </c>
      <c r="AC177" s="43" t="s">
        <v>29</v>
      </c>
      <c r="AD177" s="44" t="s">
        <v>29</v>
      </c>
      <c r="AE177" s="43" t="s">
        <v>29</v>
      </c>
      <c r="AF177" s="45" t="s">
        <v>30</v>
      </c>
      <c r="AG177" s="43" t="s">
        <v>30</v>
      </c>
      <c r="AH177" s="43" t="s">
        <v>30</v>
      </c>
      <c r="AI177" s="46" t="s">
        <v>29</v>
      </c>
      <c r="AK177" s="35" t="s">
        <v>366</v>
      </c>
      <c r="AL177" s="47" t="s">
        <v>408</v>
      </c>
      <c r="AM177" s="37" t="s">
        <v>33</v>
      </c>
      <c r="AN177" s="209" t="b">
        <f t="shared" si="24"/>
        <v>1</v>
      </c>
      <c r="AO177" s="206" t="b">
        <f t="shared" si="30"/>
        <v>1</v>
      </c>
      <c r="AP177" s="39" t="b">
        <f t="shared" si="27"/>
        <v>1</v>
      </c>
      <c r="AQ177" s="39" t="s">
        <v>34</v>
      </c>
      <c r="AR177" s="40" t="s">
        <v>35</v>
      </c>
      <c r="AS177" s="41">
        <v>18</v>
      </c>
      <c r="AT177" s="43" t="s">
        <v>29</v>
      </c>
      <c r="AU177" s="43" t="s">
        <v>29</v>
      </c>
      <c r="AV177" s="44" t="s">
        <v>29</v>
      </c>
      <c r="AW177" s="43" t="s">
        <v>29</v>
      </c>
      <c r="AX177" s="45" t="s">
        <v>29</v>
      </c>
      <c r="AY177" s="43" t="s">
        <v>29</v>
      </c>
      <c r="AZ177" s="43" t="s">
        <v>29</v>
      </c>
      <c r="BA177" s="46" t="s">
        <v>29</v>
      </c>
    </row>
    <row r="178" spans="18:53" ht="19.5" customHeight="1">
      <c r="R178" s="35" t="s">
        <v>123</v>
      </c>
      <c r="S178" s="36" t="s">
        <v>409</v>
      </c>
      <c r="T178" s="37" t="s">
        <v>91</v>
      </c>
      <c r="U178" s="206" t="b">
        <f t="shared" si="25"/>
        <v>0</v>
      </c>
      <c r="V178" s="38" t="b">
        <f t="shared" si="29"/>
        <v>0</v>
      </c>
      <c r="W178" s="203" t="b">
        <f t="shared" si="26"/>
        <v>1</v>
      </c>
      <c r="X178" s="39" t="s">
        <v>34</v>
      </c>
      <c r="Y178" s="40" t="s">
        <v>27</v>
      </c>
      <c r="Z178" s="41">
        <v>46</v>
      </c>
      <c r="AA178" s="42" t="s">
        <v>28</v>
      </c>
      <c r="AB178" s="43" t="s">
        <v>29</v>
      </c>
      <c r="AC178" s="43" t="s">
        <v>29</v>
      </c>
      <c r="AD178" s="44" t="s">
        <v>29</v>
      </c>
      <c r="AE178" s="43" t="s">
        <v>29</v>
      </c>
      <c r="AF178" s="45" t="s">
        <v>30</v>
      </c>
      <c r="AG178" s="43" t="s">
        <v>30</v>
      </c>
      <c r="AH178" s="43" t="s">
        <v>30</v>
      </c>
      <c r="AI178" s="46" t="s">
        <v>29</v>
      </c>
      <c r="AK178" s="35" t="s">
        <v>366</v>
      </c>
      <c r="AL178" s="47" t="s">
        <v>410</v>
      </c>
      <c r="AM178" s="37" t="s">
        <v>33</v>
      </c>
      <c r="AN178" s="209" t="b">
        <f t="shared" si="24"/>
        <v>1</v>
      </c>
      <c r="AO178" s="206" t="b">
        <f t="shared" si="30"/>
        <v>1</v>
      </c>
      <c r="AP178" s="39" t="b">
        <f t="shared" si="27"/>
        <v>1</v>
      </c>
      <c r="AQ178" s="39" t="s">
        <v>34</v>
      </c>
      <c r="AR178" s="40" t="s">
        <v>35</v>
      </c>
      <c r="AS178" s="41">
        <v>15</v>
      </c>
      <c r="AT178" s="43" t="s">
        <v>29</v>
      </c>
      <c r="AU178" s="43" t="s">
        <v>29</v>
      </c>
      <c r="AV178" s="44" t="s">
        <v>29</v>
      </c>
      <c r="AW178" s="43" t="s">
        <v>29</v>
      </c>
      <c r="AX178" s="45" t="s">
        <v>29</v>
      </c>
      <c r="AY178" s="43" t="s">
        <v>29</v>
      </c>
      <c r="AZ178" s="43" t="s">
        <v>29</v>
      </c>
      <c r="BA178" s="46" t="s">
        <v>29</v>
      </c>
    </row>
    <row r="179" spans="18:53" ht="19.5" customHeight="1">
      <c r="R179" s="35" t="s">
        <v>123</v>
      </c>
      <c r="S179" s="36" t="s">
        <v>411</v>
      </c>
      <c r="T179" s="37" t="s">
        <v>91</v>
      </c>
      <c r="U179" s="206" t="b">
        <f t="shared" si="25"/>
        <v>0</v>
      </c>
      <c r="V179" s="38" t="b">
        <f t="shared" si="29"/>
        <v>0</v>
      </c>
      <c r="W179" s="203" t="b">
        <f t="shared" si="26"/>
        <v>1</v>
      </c>
      <c r="X179" s="39" t="s">
        <v>34</v>
      </c>
      <c r="Y179" s="40" t="s">
        <v>27</v>
      </c>
      <c r="Z179" s="41">
        <v>13</v>
      </c>
      <c r="AA179" s="42" t="s">
        <v>28</v>
      </c>
      <c r="AB179" s="43" t="s">
        <v>29</v>
      </c>
      <c r="AC179" s="43" t="s">
        <v>29</v>
      </c>
      <c r="AD179" s="44" t="s">
        <v>29</v>
      </c>
      <c r="AE179" s="43" t="s">
        <v>29</v>
      </c>
      <c r="AF179" s="45" t="s">
        <v>30</v>
      </c>
      <c r="AG179" s="43" t="s">
        <v>30</v>
      </c>
      <c r="AH179" s="43" t="s">
        <v>30</v>
      </c>
      <c r="AI179" s="46" t="s">
        <v>29</v>
      </c>
      <c r="AK179" s="35" t="s">
        <v>366</v>
      </c>
      <c r="AL179" s="47" t="s">
        <v>412</v>
      </c>
      <c r="AM179" s="37" t="s">
        <v>33</v>
      </c>
      <c r="AN179" s="209" t="b">
        <f t="shared" si="24"/>
        <v>1</v>
      </c>
      <c r="AO179" s="206" t="b">
        <f t="shared" si="30"/>
        <v>1</v>
      </c>
      <c r="AP179" s="39" t="b">
        <f t="shared" si="27"/>
        <v>1</v>
      </c>
      <c r="AQ179" s="39" t="s">
        <v>34</v>
      </c>
      <c r="AR179" s="40" t="s">
        <v>35</v>
      </c>
      <c r="AS179" s="41">
        <v>8</v>
      </c>
      <c r="AT179" s="43" t="s">
        <v>29</v>
      </c>
      <c r="AU179" s="43" t="s">
        <v>29</v>
      </c>
      <c r="AV179" s="44" t="s">
        <v>29</v>
      </c>
      <c r="AW179" s="43" t="s">
        <v>29</v>
      </c>
      <c r="AX179" s="45" t="s">
        <v>29</v>
      </c>
      <c r="AY179" s="43" t="s">
        <v>29</v>
      </c>
      <c r="AZ179" s="43" t="s">
        <v>29</v>
      </c>
      <c r="BA179" s="46" t="s">
        <v>29</v>
      </c>
    </row>
    <row r="180" spans="18:53" ht="19.5" customHeight="1">
      <c r="R180" s="35" t="s">
        <v>123</v>
      </c>
      <c r="S180" s="36" t="s">
        <v>413</v>
      </c>
      <c r="T180" s="37" t="s">
        <v>91</v>
      </c>
      <c r="U180" s="206" t="b">
        <f t="shared" si="25"/>
        <v>0</v>
      </c>
      <c r="V180" s="38" t="b">
        <f t="shared" si="29"/>
        <v>0</v>
      </c>
      <c r="W180" s="203" t="b">
        <f t="shared" si="26"/>
        <v>1</v>
      </c>
      <c r="X180" s="39" t="s">
        <v>34</v>
      </c>
      <c r="Y180" s="40" t="s">
        <v>27</v>
      </c>
      <c r="Z180" s="41">
        <v>13</v>
      </c>
      <c r="AA180" s="42" t="s">
        <v>28</v>
      </c>
      <c r="AB180" s="43" t="s">
        <v>29</v>
      </c>
      <c r="AC180" s="43" t="s">
        <v>29</v>
      </c>
      <c r="AD180" s="44" t="s">
        <v>29</v>
      </c>
      <c r="AE180" s="43" t="s">
        <v>29</v>
      </c>
      <c r="AF180" s="45" t="s">
        <v>30</v>
      </c>
      <c r="AG180" s="43" t="s">
        <v>30</v>
      </c>
      <c r="AH180" s="43" t="s">
        <v>30</v>
      </c>
      <c r="AI180" s="46" t="s">
        <v>29</v>
      </c>
      <c r="AK180" s="35" t="s">
        <v>414</v>
      </c>
      <c r="AL180" s="47" t="s">
        <v>415</v>
      </c>
      <c r="AM180" s="37" t="s">
        <v>33</v>
      </c>
      <c r="AN180" s="209" t="b">
        <f t="shared" si="24"/>
        <v>1</v>
      </c>
      <c r="AO180" s="206" t="b">
        <f t="shared" si="30"/>
        <v>1</v>
      </c>
      <c r="AP180" s="39" t="b">
        <f t="shared" si="27"/>
        <v>1</v>
      </c>
      <c r="AQ180" s="39" t="s">
        <v>26</v>
      </c>
      <c r="AR180" s="40" t="s">
        <v>35</v>
      </c>
      <c r="AS180" s="41">
        <v>29</v>
      </c>
      <c r="AT180" s="43" t="s">
        <v>29</v>
      </c>
      <c r="AU180" s="43" t="s">
        <v>29</v>
      </c>
      <c r="AV180" s="44" t="s">
        <v>29</v>
      </c>
      <c r="AW180" s="43" t="s">
        <v>29</v>
      </c>
      <c r="AX180" s="45" t="s">
        <v>29</v>
      </c>
      <c r="AY180" s="43" t="s">
        <v>29</v>
      </c>
      <c r="AZ180" s="43" t="s">
        <v>29</v>
      </c>
      <c r="BA180" s="46" t="s">
        <v>29</v>
      </c>
    </row>
    <row r="181" spans="18:53" ht="19.5" customHeight="1">
      <c r="R181" s="35" t="s">
        <v>123</v>
      </c>
      <c r="S181" s="36" t="s">
        <v>416</v>
      </c>
      <c r="T181" s="37" t="s">
        <v>91</v>
      </c>
      <c r="U181" s="206" t="b">
        <f t="shared" si="25"/>
        <v>1</v>
      </c>
      <c r="V181" s="38" t="b">
        <f>IF(COUNTIF($J$15:$K$19,$Y181)=0,IF(COUNTIF($L$15:$M$19,$Y181)=0,IF(VLOOKUP($Y181,$N$15:$O$19,2,FALSE)="가 능",TRUE,FALSE),IF(VLOOKUP($Y181,$L$15:$M$19,2,FALSE)="가 능",TRUE,FALSE)),IF(VLOOKUP($Y181,$J$15:$K$19,2,FALSE)="가 능",TRUE,FALSE))</f>
        <v>1</v>
      </c>
      <c r="W181" s="203" t="b">
        <f t="shared" si="26"/>
        <v>1</v>
      </c>
      <c r="X181" s="39" t="s">
        <v>34</v>
      </c>
      <c r="Y181" s="40" t="s">
        <v>35</v>
      </c>
      <c r="Z181" s="41">
        <v>37</v>
      </c>
      <c r="AA181" s="42" t="s">
        <v>28</v>
      </c>
      <c r="AB181" s="43" t="s">
        <v>29</v>
      </c>
      <c r="AC181" s="43" t="s">
        <v>29</v>
      </c>
      <c r="AD181" s="44" t="s">
        <v>29</v>
      </c>
      <c r="AE181" s="43" t="s">
        <v>29</v>
      </c>
      <c r="AF181" s="45" t="s">
        <v>29</v>
      </c>
      <c r="AG181" s="43" t="s">
        <v>29</v>
      </c>
      <c r="AH181" s="43" t="s">
        <v>29</v>
      </c>
      <c r="AI181" s="46" t="s">
        <v>29</v>
      </c>
      <c r="AK181" s="35" t="s">
        <v>414</v>
      </c>
      <c r="AL181" s="47" t="s">
        <v>417</v>
      </c>
      <c r="AM181" s="37" t="s">
        <v>33</v>
      </c>
      <c r="AN181" s="209" t="b">
        <f t="shared" si="24"/>
        <v>1</v>
      </c>
      <c r="AO181" s="206" t="b">
        <f t="shared" si="30"/>
        <v>1</v>
      </c>
      <c r="AP181" s="39" t="b">
        <f t="shared" si="27"/>
        <v>1</v>
      </c>
      <c r="AQ181" s="39" t="s">
        <v>26</v>
      </c>
      <c r="AR181" s="40" t="s">
        <v>35</v>
      </c>
      <c r="AS181" s="41">
        <v>7</v>
      </c>
      <c r="AT181" s="43" t="s">
        <v>29</v>
      </c>
      <c r="AU181" s="43" t="s">
        <v>29</v>
      </c>
      <c r="AV181" s="44" t="s">
        <v>29</v>
      </c>
      <c r="AW181" s="43" t="s">
        <v>29</v>
      </c>
      <c r="AX181" s="45" t="s">
        <v>29</v>
      </c>
      <c r="AY181" s="43" t="s">
        <v>29</v>
      </c>
      <c r="AZ181" s="43" t="s">
        <v>29</v>
      </c>
      <c r="BA181" s="46" t="s">
        <v>29</v>
      </c>
    </row>
    <row r="182" spans="18:53" ht="19.5" customHeight="1">
      <c r="R182" s="35" t="s">
        <v>123</v>
      </c>
      <c r="S182" s="36" t="s">
        <v>418</v>
      </c>
      <c r="T182" s="37" t="s">
        <v>91</v>
      </c>
      <c r="U182" s="206" t="b">
        <f t="shared" si="25"/>
        <v>0</v>
      </c>
      <c r="V182" s="38" t="b">
        <f t="shared" ref="V182:V189" si="31">IF(NOT(AND(LEFT($G$19,1)=LEFT($G$20,1),LEFT($I$19,1)=LEFT($I$20,1),LEFT($I$20,1)="과")),IF(COUNTIF($J$25:$M$25,"과탐 Ⅱ")&gt;=1,IF(COUNTIF($J$15:$K$19,$Y182)=0,IF(COUNTIF($L$15:$M$19,$Y182)=0,IF(VLOOKUP($Y182,$N$15:$O$19,2,FALSE)="가 능",TRUE,FALSE),IF(VLOOKUP($Y182,$L$15:$M$19,2,FALSE)="가 능",TRUE,FALSE)),IF(VLOOKUP($Y182,$J$15:$K$19,2,FALSE)="가 능",TRUE,FALSE)),FALSE),FALSE)</f>
        <v>0</v>
      </c>
      <c r="W182" s="203" t="b">
        <f t="shared" si="26"/>
        <v>1</v>
      </c>
      <c r="X182" s="39" t="s">
        <v>34</v>
      </c>
      <c r="Y182" s="40" t="s">
        <v>27</v>
      </c>
      <c r="Z182" s="41">
        <v>8</v>
      </c>
      <c r="AA182" s="42" t="s">
        <v>28</v>
      </c>
      <c r="AB182" s="43" t="s">
        <v>29</v>
      </c>
      <c r="AC182" s="43" t="s">
        <v>29</v>
      </c>
      <c r="AD182" s="44" t="s">
        <v>29</v>
      </c>
      <c r="AE182" s="43" t="s">
        <v>29</v>
      </c>
      <c r="AF182" s="45" t="s">
        <v>30</v>
      </c>
      <c r="AG182" s="43" t="s">
        <v>30</v>
      </c>
      <c r="AH182" s="43" t="s">
        <v>30</v>
      </c>
      <c r="AI182" s="46" t="s">
        <v>29</v>
      </c>
      <c r="AK182" s="35" t="s">
        <v>414</v>
      </c>
      <c r="AL182" s="47" t="s">
        <v>398</v>
      </c>
      <c r="AM182" s="37" t="s">
        <v>33</v>
      </c>
      <c r="AN182" s="209" t="b">
        <f t="shared" si="24"/>
        <v>1</v>
      </c>
      <c r="AO182" s="206" t="b">
        <f t="shared" si="30"/>
        <v>1</v>
      </c>
      <c r="AP182" s="39" t="b">
        <f t="shared" si="27"/>
        <v>1</v>
      </c>
      <c r="AQ182" s="39" t="s">
        <v>26</v>
      </c>
      <c r="AR182" s="40" t="s">
        <v>35</v>
      </c>
      <c r="AS182" s="41">
        <v>9</v>
      </c>
      <c r="AT182" s="43" t="s">
        <v>29</v>
      </c>
      <c r="AU182" s="43" t="s">
        <v>29</v>
      </c>
      <c r="AV182" s="44" t="s">
        <v>29</v>
      </c>
      <c r="AW182" s="43" t="s">
        <v>29</v>
      </c>
      <c r="AX182" s="45" t="s">
        <v>29</v>
      </c>
      <c r="AY182" s="43" t="s">
        <v>29</v>
      </c>
      <c r="AZ182" s="43" t="s">
        <v>29</v>
      </c>
      <c r="BA182" s="46" t="s">
        <v>29</v>
      </c>
    </row>
    <row r="183" spans="18:53" ht="19.5" customHeight="1">
      <c r="R183" s="35" t="s">
        <v>123</v>
      </c>
      <c r="S183" s="36" t="s">
        <v>419</v>
      </c>
      <c r="T183" s="37" t="s">
        <v>91</v>
      </c>
      <c r="U183" s="206" t="b">
        <f t="shared" si="25"/>
        <v>0</v>
      </c>
      <c r="V183" s="38" t="b">
        <f t="shared" si="31"/>
        <v>0</v>
      </c>
      <c r="W183" s="203" t="b">
        <f t="shared" si="26"/>
        <v>1</v>
      </c>
      <c r="X183" s="39" t="s">
        <v>34</v>
      </c>
      <c r="Y183" s="40" t="s">
        <v>27</v>
      </c>
      <c r="Z183" s="41">
        <v>5</v>
      </c>
      <c r="AA183" s="42" t="s">
        <v>28</v>
      </c>
      <c r="AB183" s="43" t="s">
        <v>29</v>
      </c>
      <c r="AC183" s="43" t="s">
        <v>29</v>
      </c>
      <c r="AD183" s="44" t="s">
        <v>29</v>
      </c>
      <c r="AE183" s="43" t="s">
        <v>29</v>
      </c>
      <c r="AF183" s="45" t="s">
        <v>30</v>
      </c>
      <c r="AG183" s="43" t="s">
        <v>30</v>
      </c>
      <c r="AH183" s="43" t="s">
        <v>30</v>
      </c>
      <c r="AI183" s="46" t="s">
        <v>29</v>
      </c>
      <c r="AK183" s="35" t="s">
        <v>414</v>
      </c>
      <c r="AL183" s="47" t="s">
        <v>420</v>
      </c>
      <c r="AM183" s="37" t="s">
        <v>33</v>
      </c>
      <c r="AN183" s="209" t="b">
        <f t="shared" si="24"/>
        <v>1</v>
      </c>
      <c r="AO183" s="206" t="b">
        <f t="shared" si="30"/>
        <v>1</v>
      </c>
      <c r="AP183" s="39" t="b">
        <f t="shared" si="27"/>
        <v>1</v>
      </c>
      <c r="AQ183" s="39" t="s">
        <v>26</v>
      </c>
      <c r="AR183" s="40" t="s">
        <v>35</v>
      </c>
      <c r="AS183" s="41">
        <v>5</v>
      </c>
      <c r="AT183" s="43" t="s">
        <v>29</v>
      </c>
      <c r="AU183" s="43" t="s">
        <v>29</v>
      </c>
      <c r="AV183" s="44" t="s">
        <v>29</v>
      </c>
      <c r="AW183" s="43" t="s">
        <v>29</v>
      </c>
      <c r="AX183" s="45" t="s">
        <v>29</v>
      </c>
      <c r="AY183" s="43" t="s">
        <v>29</v>
      </c>
      <c r="AZ183" s="43" t="s">
        <v>29</v>
      </c>
      <c r="BA183" s="46" t="s">
        <v>29</v>
      </c>
    </row>
    <row r="184" spans="18:53" ht="19.5" customHeight="1">
      <c r="R184" s="35" t="s">
        <v>123</v>
      </c>
      <c r="S184" s="36" t="s">
        <v>421</v>
      </c>
      <c r="T184" s="37" t="s">
        <v>91</v>
      </c>
      <c r="U184" s="206" t="b">
        <f t="shared" si="25"/>
        <v>0</v>
      </c>
      <c r="V184" s="38" t="b">
        <f t="shared" si="31"/>
        <v>0</v>
      </c>
      <c r="W184" s="203" t="b">
        <f t="shared" si="26"/>
        <v>1</v>
      </c>
      <c r="X184" s="39" t="s">
        <v>34</v>
      </c>
      <c r="Y184" s="40" t="s">
        <v>27</v>
      </c>
      <c r="Z184" s="41">
        <v>5</v>
      </c>
      <c r="AA184" s="42" t="s">
        <v>28</v>
      </c>
      <c r="AB184" s="43" t="s">
        <v>29</v>
      </c>
      <c r="AC184" s="43" t="s">
        <v>29</v>
      </c>
      <c r="AD184" s="44" t="s">
        <v>29</v>
      </c>
      <c r="AE184" s="43" t="s">
        <v>29</v>
      </c>
      <c r="AF184" s="45" t="s">
        <v>30</v>
      </c>
      <c r="AG184" s="43" t="s">
        <v>30</v>
      </c>
      <c r="AH184" s="43" t="s">
        <v>30</v>
      </c>
      <c r="AI184" s="46" t="s">
        <v>29</v>
      </c>
      <c r="AK184" s="35" t="s">
        <v>414</v>
      </c>
      <c r="AL184" s="47" t="s">
        <v>422</v>
      </c>
      <c r="AM184" s="37" t="s">
        <v>33</v>
      </c>
      <c r="AN184" s="209" t="b">
        <f t="shared" si="24"/>
        <v>1</v>
      </c>
      <c r="AO184" s="206" t="b">
        <f t="shared" si="30"/>
        <v>1</v>
      </c>
      <c r="AP184" s="39" t="b">
        <f t="shared" si="27"/>
        <v>1</v>
      </c>
      <c r="AQ184" s="39" t="s">
        <v>26</v>
      </c>
      <c r="AR184" s="40" t="s">
        <v>35</v>
      </c>
      <c r="AS184" s="41">
        <v>10</v>
      </c>
      <c r="AT184" s="43" t="s">
        <v>29</v>
      </c>
      <c r="AU184" s="43" t="s">
        <v>29</v>
      </c>
      <c r="AV184" s="44" t="s">
        <v>29</v>
      </c>
      <c r="AW184" s="43" t="s">
        <v>29</v>
      </c>
      <c r="AX184" s="45" t="s">
        <v>29</v>
      </c>
      <c r="AY184" s="43" t="s">
        <v>29</v>
      </c>
      <c r="AZ184" s="43" t="s">
        <v>29</v>
      </c>
      <c r="BA184" s="46" t="s">
        <v>29</v>
      </c>
    </row>
    <row r="185" spans="18:53" ht="19.5" customHeight="1">
      <c r="R185" s="35" t="s">
        <v>123</v>
      </c>
      <c r="S185" s="36" t="s">
        <v>423</v>
      </c>
      <c r="T185" s="37" t="s">
        <v>91</v>
      </c>
      <c r="U185" s="206" t="b">
        <f t="shared" si="25"/>
        <v>0</v>
      </c>
      <c r="V185" s="38" t="b">
        <f t="shared" si="31"/>
        <v>0</v>
      </c>
      <c r="W185" s="203" t="b">
        <f t="shared" si="26"/>
        <v>1</v>
      </c>
      <c r="X185" s="39" t="s">
        <v>34</v>
      </c>
      <c r="Y185" s="40" t="s">
        <v>27</v>
      </c>
      <c r="Z185" s="41">
        <v>16</v>
      </c>
      <c r="AA185" s="42" t="s">
        <v>28</v>
      </c>
      <c r="AB185" s="43" t="s">
        <v>29</v>
      </c>
      <c r="AC185" s="43" t="s">
        <v>29</v>
      </c>
      <c r="AD185" s="44" t="s">
        <v>29</v>
      </c>
      <c r="AE185" s="43" t="s">
        <v>29</v>
      </c>
      <c r="AF185" s="45" t="s">
        <v>30</v>
      </c>
      <c r="AG185" s="43" t="s">
        <v>30</v>
      </c>
      <c r="AH185" s="43" t="s">
        <v>30</v>
      </c>
      <c r="AI185" s="46" t="s">
        <v>29</v>
      </c>
      <c r="AK185" s="35" t="s">
        <v>414</v>
      </c>
      <c r="AL185" s="47" t="s">
        <v>424</v>
      </c>
      <c r="AM185" s="37" t="s">
        <v>33</v>
      </c>
      <c r="AN185" s="209" t="b">
        <f t="shared" si="24"/>
        <v>1</v>
      </c>
      <c r="AO185" s="206" t="b">
        <f t="shared" si="30"/>
        <v>1</v>
      </c>
      <c r="AP185" s="39" t="b">
        <f t="shared" si="27"/>
        <v>1</v>
      </c>
      <c r="AQ185" s="39" t="s">
        <v>26</v>
      </c>
      <c r="AR185" s="40" t="s">
        <v>35</v>
      </c>
      <c r="AS185" s="41">
        <v>7</v>
      </c>
      <c r="AT185" s="43" t="s">
        <v>29</v>
      </c>
      <c r="AU185" s="43" t="s">
        <v>29</v>
      </c>
      <c r="AV185" s="44" t="s">
        <v>29</v>
      </c>
      <c r="AW185" s="43" t="s">
        <v>29</v>
      </c>
      <c r="AX185" s="45" t="s">
        <v>29</v>
      </c>
      <c r="AY185" s="43" t="s">
        <v>29</v>
      </c>
      <c r="AZ185" s="43" t="s">
        <v>29</v>
      </c>
      <c r="BA185" s="46" t="s">
        <v>29</v>
      </c>
    </row>
    <row r="186" spans="18:53" ht="19.5" customHeight="1">
      <c r="R186" s="35" t="s">
        <v>123</v>
      </c>
      <c r="S186" s="36" t="s">
        <v>425</v>
      </c>
      <c r="T186" s="37" t="s">
        <v>91</v>
      </c>
      <c r="U186" s="206" t="b">
        <f t="shared" si="25"/>
        <v>0</v>
      </c>
      <c r="V186" s="38" t="b">
        <f t="shared" si="31"/>
        <v>0</v>
      </c>
      <c r="W186" s="203" t="b">
        <f t="shared" si="26"/>
        <v>1</v>
      </c>
      <c r="X186" s="39" t="s">
        <v>34</v>
      </c>
      <c r="Y186" s="40" t="s">
        <v>27</v>
      </c>
      <c r="Z186" s="41">
        <v>2</v>
      </c>
      <c r="AA186" s="42" t="s">
        <v>28</v>
      </c>
      <c r="AB186" s="43" t="s">
        <v>29</v>
      </c>
      <c r="AC186" s="43" t="s">
        <v>29</v>
      </c>
      <c r="AD186" s="44" t="s">
        <v>29</v>
      </c>
      <c r="AE186" s="43" t="s">
        <v>29</v>
      </c>
      <c r="AF186" s="45" t="s">
        <v>30</v>
      </c>
      <c r="AG186" s="43" t="s">
        <v>30</v>
      </c>
      <c r="AH186" s="43" t="s">
        <v>30</v>
      </c>
      <c r="AI186" s="46" t="s">
        <v>29</v>
      </c>
      <c r="AK186" s="35" t="s">
        <v>414</v>
      </c>
      <c r="AL186" s="47" t="s">
        <v>426</v>
      </c>
      <c r="AM186" s="37" t="s">
        <v>33</v>
      </c>
      <c r="AN186" s="209" t="b">
        <f t="shared" si="24"/>
        <v>1</v>
      </c>
      <c r="AO186" s="206" t="b">
        <f t="shared" si="30"/>
        <v>1</v>
      </c>
      <c r="AP186" s="39" t="b">
        <f t="shared" si="27"/>
        <v>1</v>
      </c>
      <c r="AQ186" s="39" t="s">
        <v>26</v>
      </c>
      <c r="AR186" s="40" t="s">
        <v>35</v>
      </c>
      <c r="AS186" s="41">
        <v>11</v>
      </c>
      <c r="AT186" s="43" t="s">
        <v>29</v>
      </c>
      <c r="AU186" s="43" t="s">
        <v>29</v>
      </c>
      <c r="AV186" s="44" t="s">
        <v>29</v>
      </c>
      <c r="AW186" s="43" t="s">
        <v>29</v>
      </c>
      <c r="AX186" s="45" t="s">
        <v>29</v>
      </c>
      <c r="AY186" s="43" t="s">
        <v>29</v>
      </c>
      <c r="AZ186" s="43" t="s">
        <v>29</v>
      </c>
      <c r="BA186" s="46" t="s">
        <v>29</v>
      </c>
    </row>
    <row r="187" spans="18:53" ht="19.5" customHeight="1">
      <c r="R187" s="35" t="s">
        <v>123</v>
      </c>
      <c r="S187" s="36" t="s">
        <v>427</v>
      </c>
      <c r="T187" s="37" t="s">
        <v>91</v>
      </c>
      <c r="U187" s="206" t="b">
        <f t="shared" si="25"/>
        <v>0</v>
      </c>
      <c r="V187" s="38" t="b">
        <f t="shared" si="31"/>
        <v>0</v>
      </c>
      <c r="W187" s="203" t="b">
        <f t="shared" si="26"/>
        <v>1</v>
      </c>
      <c r="X187" s="39" t="s">
        <v>34</v>
      </c>
      <c r="Y187" s="40" t="s">
        <v>27</v>
      </c>
      <c r="Z187" s="41">
        <v>26</v>
      </c>
      <c r="AA187" s="42" t="s">
        <v>28</v>
      </c>
      <c r="AB187" s="43" t="s">
        <v>29</v>
      </c>
      <c r="AC187" s="43" t="s">
        <v>29</v>
      </c>
      <c r="AD187" s="44" t="s">
        <v>29</v>
      </c>
      <c r="AE187" s="43" t="s">
        <v>29</v>
      </c>
      <c r="AF187" s="45" t="s">
        <v>30</v>
      </c>
      <c r="AG187" s="43" t="s">
        <v>30</v>
      </c>
      <c r="AH187" s="43" t="s">
        <v>30</v>
      </c>
      <c r="AI187" s="46" t="s">
        <v>29</v>
      </c>
      <c r="AK187" s="35" t="s">
        <v>414</v>
      </c>
      <c r="AL187" s="47" t="s">
        <v>428</v>
      </c>
      <c r="AM187" s="37" t="s">
        <v>33</v>
      </c>
      <c r="AN187" s="209" t="b">
        <f t="shared" si="24"/>
        <v>1</v>
      </c>
      <c r="AO187" s="206" t="b">
        <f t="shared" si="30"/>
        <v>1</v>
      </c>
      <c r="AP187" s="39" t="b">
        <f t="shared" si="27"/>
        <v>1</v>
      </c>
      <c r="AQ187" s="39" t="s">
        <v>26</v>
      </c>
      <c r="AR187" s="40" t="s">
        <v>35</v>
      </c>
      <c r="AS187" s="41">
        <v>6</v>
      </c>
      <c r="AT187" s="43" t="s">
        <v>29</v>
      </c>
      <c r="AU187" s="43" t="s">
        <v>29</v>
      </c>
      <c r="AV187" s="44" t="s">
        <v>29</v>
      </c>
      <c r="AW187" s="43" t="s">
        <v>29</v>
      </c>
      <c r="AX187" s="45" t="s">
        <v>29</v>
      </c>
      <c r="AY187" s="43" t="s">
        <v>29</v>
      </c>
      <c r="AZ187" s="43" t="s">
        <v>29</v>
      </c>
      <c r="BA187" s="46" t="s">
        <v>29</v>
      </c>
    </row>
    <row r="188" spans="18:53" ht="19.5" customHeight="1">
      <c r="R188" s="35" t="s">
        <v>123</v>
      </c>
      <c r="S188" s="36" t="s">
        <v>429</v>
      </c>
      <c r="T188" s="37" t="s">
        <v>91</v>
      </c>
      <c r="U188" s="206" t="b">
        <f t="shared" si="25"/>
        <v>0</v>
      </c>
      <c r="V188" s="38" t="b">
        <f t="shared" si="31"/>
        <v>0</v>
      </c>
      <c r="W188" s="203" t="b">
        <f t="shared" si="26"/>
        <v>1</v>
      </c>
      <c r="X188" s="39" t="s">
        <v>34</v>
      </c>
      <c r="Y188" s="40" t="s">
        <v>27</v>
      </c>
      <c r="Z188" s="41">
        <v>13</v>
      </c>
      <c r="AA188" s="42" t="s">
        <v>28</v>
      </c>
      <c r="AB188" s="43" t="s">
        <v>29</v>
      </c>
      <c r="AC188" s="43" t="s">
        <v>29</v>
      </c>
      <c r="AD188" s="44" t="s">
        <v>29</v>
      </c>
      <c r="AE188" s="43" t="s">
        <v>29</v>
      </c>
      <c r="AF188" s="45" t="s">
        <v>30</v>
      </c>
      <c r="AG188" s="43" t="s">
        <v>30</v>
      </c>
      <c r="AH188" s="43" t="s">
        <v>30</v>
      </c>
      <c r="AI188" s="46" t="s">
        <v>29</v>
      </c>
      <c r="AK188" s="35" t="s">
        <v>414</v>
      </c>
      <c r="AL188" s="47" t="s">
        <v>430</v>
      </c>
      <c r="AM188" s="37" t="s">
        <v>33</v>
      </c>
      <c r="AN188" s="209" t="b">
        <f t="shared" si="24"/>
        <v>1</v>
      </c>
      <c r="AO188" s="206" t="b">
        <f t="shared" si="30"/>
        <v>1</v>
      </c>
      <c r="AP188" s="39" t="b">
        <f t="shared" si="27"/>
        <v>1</v>
      </c>
      <c r="AQ188" s="39" t="s">
        <v>26</v>
      </c>
      <c r="AR188" s="40" t="s">
        <v>35</v>
      </c>
      <c r="AS188" s="41">
        <v>16</v>
      </c>
      <c r="AT188" s="43" t="s">
        <v>29</v>
      </c>
      <c r="AU188" s="43" t="s">
        <v>29</v>
      </c>
      <c r="AV188" s="44" t="s">
        <v>29</v>
      </c>
      <c r="AW188" s="43" t="s">
        <v>29</v>
      </c>
      <c r="AX188" s="45" t="s">
        <v>29</v>
      </c>
      <c r="AY188" s="43" t="s">
        <v>29</v>
      </c>
      <c r="AZ188" s="43" t="s">
        <v>29</v>
      </c>
      <c r="BA188" s="46" t="s">
        <v>29</v>
      </c>
    </row>
    <row r="189" spans="18:53" ht="19.5" customHeight="1">
      <c r="R189" s="35" t="s">
        <v>123</v>
      </c>
      <c r="S189" s="36" t="s">
        <v>431</v>
      </c>
      <c r="T189" s="37" t="s">
        <v>91</v>
      </c>
      <c r="U189" s="206" t="b">
        <f t="shared" si="25"/>
        <v>0</v>
      </c>
      <c r="V189" s="38" t="b">
        <f t="shared" si="31"/>
        <v>0</v>
      </c>
      <c r="W189" s="203" t="b">
        <f t="shared" si="26"/>
        <v>1</v>
      </c>
      <c r="X189" s="39" t="s">
        <v>34</v>
      </c>
      <c r="Y189" s="40" t="s">
        <v>27</v>
      </c>
      <c r="Z189" s="41">
        <v>11</v>
      </c>
      <c r="AA189" s="42" t="s">
        <v>28</v>
      </c>
      <c r="AB189" s="43" t="s">
        <v>29</v>
      </c>
      <c r="AC189" s="43" t="s">
        <v>29</v>
      </c>
      <c r="AD189" s="44" t="s">
        <v>29</v>
      </c>
      <c r="AE189" s="43" t="s">
        <v>29</v>
      </c>
      <c r="AF189" s="45" t="s">
        <v>30</v>
      </c>
      <c r="AG189" s="43" t="s">
        <v>30</v>
      </c>
      <c r="AH189" s="43" t="s">
        <v>30</v>
      </c>
      <c r="AI189" s="46" t="s">
        <v>29</v>
      </c>
      <c r="AK189" s="35" t="s">
        <v>414</v>
      </c>
      <c r="AL189" s="47" t="s">
        <v>103</v>
      </c>
      <c r="AM189" s="37" t="s">
        <v>33</v>
      </c>
      <c r="AN189" s="209" t="b">
        <f t="shared" si="24"/>
        <v>1</v>
      </c>
      <c r="AO189" s="206" t="b">
        <f t="shared" si="30"/>
        <v>1</v>
      </c>
      <c r="AP189" s="39" t="b">
        <f t="shared" si="27"/>
        <v>1</v>
      </c>
      <c r="AQ189" s="39" t="s">
        <v>26</v>
      </c>
      <c r="AR189" s="40" t="s">
        <v>35</v>
      </c>
      <c r="AS189" s="41">
        <v>10</v>
      </c>
      <c r="AT189" s="43" t="s">
        <v>29</v>
      </c>
      <c r="AU189" s="43" t="s">
        <v>29</v>
      </c>
      <c r="AV189" s="44" t="s">
        <v>29</v>
      </c>
      <c r="AW189" s="43" t="s">
        <v>29</v>
      </c>
      <c r="AX189" s="45" t="s">
        <v>29</v>
      </c>
      <c r="AY189" s="43" t="s">
        <v>29</v>
      </c>
      <c r="AZ189" s="43" t="s">
        <v>29</v>
      </c>
      <c r="BA189" s="46" t="s">
        <v>29</v>
      </c>
    </row>
    <row r="190" spans="18:53" ht="19.5" customHeight="1">
      <c r="R190" s="35" t="s">
        <v>136</v>
      </c>
      <c r="S190" s="36" t="s">
        <v>432</v>
      </c>
      <c r="T190" s="37" t="s">
        <v>91</v>
      </c>
      <c r="U190" s="206" t="b">
        <f t="shared" si="25"/>
        <v>0</v>
      </c>
      <c r="V190" s="38" t="b">
        <f t="shared" ref="V190:V244" si="32">IF(NOT(AND(LEFT($G$19,1)=LEFT($G$20,1),LEFT($I$19,1)=LEFT($I$20,1),LEFT($I$20,1)="과")),IF(COUNTIF($J$15:$K$19,$Y190)=0,IF(COUNTIF($L$15:$M$19,$Y190)=0,IF(VLOOKUP($Y190,$N$15:$O$19,2,FALSE)="가 능",TRUE,FALSE),IF(VLOOKUP($Y190,$L$15:$M$19,2,FALSE)="가 능",TRUE,FALSE)),IF(VLOOKUP($Y190,$J$15:$K$19,2,FALSE)="가 능",TRUE,FALSE)),FALSE)</f>
        <v>0</v>
      </c>
      <c r="W190" s="203" t="b">
        <f t="shared" si="26"/>
        <v>1</v>
      </c>
      <c r="X190" s="39" t="s">
        <v>26</v>
      </c>
      <c r="Y190" s="40" t="s">
        <v>27</v>
      </c>
      <c r="Z190" s="41">
        <v>9</v>
      </c>
      <c r="AA190" s="42" t="s">
        <v>28</v>
      </c>
      <c r="AB190" s="43" t="s">
        <v>29</v>
      </c>
      <c r="AC190" s="43" t="s">
        <v>29</v>
      </c>
      <c r="AD190" s="44" t="s">
        <v>29</v>
      </c>
      <c r="AE190" s="43" t="s">
        <v>29</v>
      </c>
      <c r="AF190" s="45" t="s">
        <v>30</v>
      </c>
      <c r="AG190" s="43" t="s">
        <v>30</v>
      </c>
      <c r="AH190" s="43" t="s">
        <v>30</v>
      </c>
      <c r="AI190" s="46" t="s">
        <v>29</v>
      </c>
      <c r="AK190" s="35" t="s">
        <v>414</v>
      </c>
      <c r="AL190" s="47" t="s">
        <v>433</v>
      </c>
      <c r="AM190" s="37" t="s">
        <v>33</v>
      </c>
      <c r="AN190" s="209" t="b">
        <f t="shared" si="24"/>
        <v>1</v>
      </c>
      <c r="AO190" s="206" t="b">
        <f t="shared" si="30"/>
        <v>1</v>
      </c>
      <c r="AP190" s="39" t="b">
        <f t="shared" si="27"/>
        <v>1</v>
      </c>
      <c r="AQ190" s="39" t="s">
        <v>26</v>
      </c>
      <c r="AR190" s="40" t="s">
        <v>35</v>
      </c>
      <c r="AS190" s="41">
        <v>11</v>
      </c>
      <c r="AT190" s="43" t="s">
        <v>29</v>
      </c>
      <c r="AU190" s="43" t="s">
        <v>29</v>
      </c>
      <c r="AV190" s="44" t="s">
        <v>29</v>
      </c>
      <c r="AW190" s="43" t="s">
        <v>29</v>
      </c>
      <c r="AX190" s="45" t="s">
        <v>29</v>
      </c>
      <c r="AY190" s="43" t="s">
        <v>29</v>
      </c>
      <c r="AZ190" s="43" t="s">
        <v>29</v>
      </c>
      <c r="BA190" s="46" t="s">
        <v>29</v>
      </c>
    </row>
    <row r="191" spans="18:53" ht="19.5" customHeight="1">
      <c r="R191" s="35" t="s">
        <v>136</v>
      </c>
      <c r="S191" s="36" t="s">
        <v>135</v>
      </c>
      <c r="T191" s="37" t="s">
        <v>91</v>
      </c>
      <c r="U191" s="206" t="b">
        <f t="shared" si="25"/>
        <v>0</v>
      </c>
      <c r="V191" s="38" t="b">
        <f t="shared" si="32"/>
        <v>0</v>
      </c>
      <c r="W191" s="203" t="b">
        <f t="shared" si="26"/>
        <v>1</v>
      </c>
      <c r="X191" s="39" t="s">
        <v>26</v>
      </c>
      <c r="Y191" s="40" t="s">
        <v>27</v>
      </c>
      <c r="Z191" s="41">
        <v>16</v>
      </c>
      <c r="AA191" s="42" t="s">
        <v>28</v>
      </c>
      <c r="AB191" s="43" t="s">
        <v>29</v>
      </c>
      <c r="AC191" s="43" t="s">
        <v>29</v>
      </c>
      <c r="AD191" s="44" t="s">
        <v>29</v>
      </c>
      <c r="AE191" s="43" t="s">
        <v>29</v>
      </c>
      <c r="AF191" s="45" t="s">
        <v>30</v>
      </c>
      <c r="AG191" s="43" t="s">
        <v>30</v>
      </c>
      <c r="AH191" s="43" t="s">
        <v>30</v>
      </c>
      <c r="AI191" s="46" t="s">
        <v>29</v>
      </c>
      <c r="AK191" s="35" t="s">
        <v>414</v>
      </c>
      <c r="AL191" s="47" t="s">
        <v>434</v>
      </c>
      <c r="AM191" s="37" t="s">
        <v>33</v>
      </c>
      <c r="AN191" s="209" t="b">
        <f t="shared" si="24"/>
        <v>1</v>
      </c>
      <c r="AO191" s="206" t="b">
        <f t="shared" si="30"/>
        <v>1</v>
      </c>
      <c r="AP191" s="39" t="b">
        <f t="shared" si="27"/>
        <v>1</v>
      </c>
      <c r="AQ191" s="39" t="s">
        <v>26</v>
      </c>
      <c r="AR191" s="40" t="s">
        <v>35</v>
      </c>
      <c r="AS191" s="41">
        <v>11</v>
      </c>
      <c r="AT191" s="43" t="s">
        <v>29</v>
      </c>
      <c r="AU191" s="43" t="s">
        <v>29</v>
      </c>
      <c r="AV191" s="44" t="s">
        <v>29</v>
      </c>
      <c r="AW191" s="43" t="s">
        <v>29</v>
      </c>
      <c r="AX191" s="45" t="s">
        <v>29</v>
      </c>
      <c r="AY191" s="43" t="s">
        <v>29</v>
      </c>
      <c r="AZ191" s="43" t="s">
        <v>29</v>
      </c>
      <c r="BA191" s="46" t="s">
        <v>29</v>
      </c>
    </row>
    <row r="192" spans="18:53" ht="19.5" customHeight="1">
      <c r="R192" s="35" t="s">
        <v>136</v>
      </c>
      <c r="S192" s="141" t="s">
        <v>435</v>
      </c>
      <c r="T192" s="37" t="s">
        <v>91</v>
      </c>
      <c r="U192" s="206" t="b">
        <f t="shared" si="25"/>
        <v>0</v>
      </c>
      <c r="V192" s="38" t="b">
        <f t="shared" si="32"/>
        <v>0</v>
      </c>
      <c r="W192" s="203" t="b">
        <f t="shared" si="26"/>
        <v>1</v>
      </c>
      <c r="X192" s="39" t="s">
        <v>26</v>
      </c>
      <c r="Y192" s="40" t="s">
        <v>27</v>
      </c>
      <c r="Z192" s="41">
        <v>30</v>
      </c>
      <c r="AA192" s="42" t="s">
        <v>28</v>
      </c>
      <c r="AB192" s="43" t="s">
        <v>29</v>
      </c>
      <c r="AC192" s="43" t="s">
        <v>29</v>
      </c>
      <c r="AD192" s="44" t="s">
        <v>29</v>
      </c>
      <c r="AE192" s="43" t="s">
        <v>29</v>
      </c>
      <c r="AF192" s="45" t="s">
        <v>30</v>
      </c>
      <c r="AG192" s="43" t="s">
        <v>30</v>
      </c>
      <c r="AH192" s="43" t="s">
        <v>30</v>
      </c>
      <c r="AI192" s="46" t="s">
        <v>29</v>
      </c>
      <c r="AK192" s="35" t="s">
        <v>414</v>
      </c>
      <c r="AL192" s="47" t="s">
        <v>436</v>
      </c>
      <c r="AM192" s="37" t="s">
        <v>33</v>
      </c>
      <c r="AN192" s="209" t="b">
        <f t="shared" si="24"/>
        <v>1</v>
      </c>
      <c r="AO192" s="206" t="b">
        <f t="shared" si="30"/>
        <v>1</v>
      </c>
      <c r="AP192" s="39" t="b">
        <f t="shared" si="27"/>
        <v>1</v>
      </c>
      <c r="AQ192" s="39" t="s">
        <v>26</v>
      </c>
      <c r="AR192" s="40" t="s">
        <v>35</v>
      </c>
      <c r="AS192" s="41">
        <v>19</v>
      </c>
      <c r="AT192" s="43" t="s">
        <v>29</v>
      </c>
      <c r="AU192" s="43" t="s">
        <v>29</v>
      </c>
      <c r="AV192" s="44" t="s">
        <v>29</v>
      </c>
      <c r="AW192" s="43" t="s">
        <v>29</v>
      </c>
      <c r="AX192" s="45" t="s">
        <v>29</v>
      </c>
      <c r="AY192" s="43" t="s">
        <v>29</v>
      </c>
      <c r="AZ192" s="43" t="s">
        <v>29</v>
      </c>
      <c r="BA192" s="46" t="s">
        <v>29</v>
      </c>
    </row>
    <row r="193" spans="18:53" ht="19.5" customHeight="1">
      <c r="R193" s="35" t="s">
        <v>136</v>
      </c>
      <c r="S193" s="141" t="s">
        <v>437</v>
      </c>
      <c r="T193" s="37" t="s">
        <v>91</v>
      </c>
      <c r="U193" s="206" t="b">
        <f t="shared" si="25"/>
        <v>0</v>
      </c>
      <c r="V193" s="38" t="b">
        <f t="shared" si="32"/>
        <v>0</v>
      </c>
      <c r="W193" s="203" t="b">
        <f t="shared" si="26"/>
        <v>1</v>
      </c>
      <c r="X193" s="39" t="s">
        <v>26</v>
      </c>
      <c r="Y193" s="40" t="s">
        <v>27</v>
      </c>
      <c r="Z193" s="41">
        <v>5</v>
      </c>
      <c r="AA193" s="42" t="s">
        <v>28</v>
      </c>
      <c r="AB193" s="43" t="s">
        <v>29</v>
      </c>
      <c r="AC193" s="43" t="s">
        <v>29</v>
      </c>
      <c r="AD193" s="44" t="s">
        <v>29</v>
      </c>
      <c r="AE193" s="43" t="s">
        <v>29</v>
      </c>
      <c r="AF193" s="45" t="s">
        <v>30</v>
      </c>
      <c r="AG193" s="43" t="s">
        <v>30</v>
      </c>
      <c r="AH193" s="43" t="s">
        <v>30</v>
      </c>
      <c r="AI193" s="46" t="s">
        <v>29</v>
      </c>
      <c r="AK193" s="35" t="s">
        <v>414</v>
      </c>
      <c r="AL193" s="142" t="s">
        <v>438</v>
      </c>
      <c r="AM193" s="37" t="s">
        <v>33</v>
      </c>
      <c r="AN193" s="209" t="b">
        <f t="shared" si="24"/>
        <v>1</v>
      </c>
      <c r="AO193" s="206" t="b">
        <f t="shared" si="30"/>
        <v>1</v>
      </c>
      <c r="AP193" s="39" t="b">
        <f t="shared" si="27"/>
        <v>1</v>
      </c>
      <c r="AQ193" s="39" t="s">
        <v>26</v>
      </c>
      <c r="AR193" s="40" t="s">
        <v>35</v>
      </c>
      <c r="AS193" s="41">
        <v>5</v>
      </c>
      <c r="AT193" s="43" t="s">
        <v>29</v>
      </c>
      <c r="AU193" s="43" t="s">
        <v>29</v>
      </c>
      <c r="AV193" s="44" t="s">
        <v>29</v>
      </c>
      <c r="AW193" s="43" t="s">
        <v>29</v>
      </c>
      <c r="AX193" s="45" t="s">
        <v>29</v>
      </c>
      <c r="AY193" s="43" t="s">
        <v>29</v>
      </c>
      <c r="AZ193" s="43" t="s">
        <v>29</v>
      </c>
      <c r="BA193" s="46" t="s">
        <v>29</v>
      </c>
    </row>
    <row r="194" spans="18:53" ht="19.5" customHeight="1">
      <c r="R194" s="35" t="s">
        <v>136</v>
      </c>
      <c r="S194" s="141" t="s">
        <v>439</v>
      </c>
      <c r="T194" s="37" t="s">
        <v>91</v>
      </c>
      <c r="U194" s="206" t="b">
        <f t="shared" si="25"/>
        <v>0</v>
      </c>
      <c r="V194" s="38" t="b">
        <f t="shared" si="32"/>
        <v>0</v>
      </c>
      <c r="W194" s="203" t="b">
        <f t="shared" si="26"/>
        <v>1</v>
      </c>
      <c r="X194" s="39" t="s">
        <v>26</v>
      </c>
      <c r="Y194" s="40" t="s">
        <v>27</v>
      </c>
      <c r="Z194" s="41">
        <v>50</v>
      </c>
      <c r="AA194" s="42" t="s">
        <v>28</v>
      </c>
      <c r="AB194" s="43" t="s">
        <v>29</v>
      </c>
      <c r="AC194" s="43" t="s">
        <v>29</v>
      </c>
      <c r="AD194" s="44" t="s">
        <v>29</v>
      </c>
      <c r="AE194" s="43" t="s">
        <v>29</v>
      </c>
      <c r="AF194" s="45" t="s">
        <v>30</v>
      </c>
      <c r="AG194" s="43" t="s">
        <v>30</v>
      </c>
      <c r="AH194" s="43" t="s">
        <v>30</v>
      </c>
      <c r="AI194" s="46" t="s">
        <v>29</v>
      </c>
      <c r="AK194" s="35" t="s">
        <v>414</v>
      </c>
      <c r="AL194" s="142" t="s">
        <v>440</v>
      </c>
      <c r="AM194" s="37" t="s">
        <v>33</v>
      </c>
      <c r="AN194" s="209" t="b">
        <f t="shared" si="24"/>
        <v>1</v>
      </c>
      <c r="AO194" s="206" t="b">
        <f t="shared" si="30"/>
        <v>1</v>
      </c>
      <c r="AP194" s="39" t="b">
        <f t="shared" si="27"/>
        <v>1</v>
      </c>
      <c r="AQ194" s="39" t="s">
        <v>26</v>
      </c>
      <c r="AR194" s="40" t="s">
        <v>35</v>
      </c>
      <c r="AS194" s="41">
        <v>23</v>
      </c>
      <c r="AT194" s="43" t="s">
        <v>29</v>
      </c>
      <c r="AU194" s="43" t="s">
        <v>29</v>
      </c>
      <c r="AV194" s="44" t="s">
        <v>29</v>
      </c>
      <c r="AW194" s="43" t="s">
        <v>29</v>
      </c>
      <c r="AX194" s="45" t="s">
        <v>29</v>
      </c>
      <c r="AY194" s="43" t="s">
        <v>29</v>
      </c>
      <c r="AZ194" s="43" t="s">
        <v>29</v>
      </c>
      <c r="BA194" s="46" t="s">
        <v>29</v>
      </c>
    </row>
    <row r="195" spans="18:53" ht="19.5" customHeight="1">
      <c r="R195" s="35" t="s">
        <v>136</v>
      </c>
      <c r="S195" s="141" t="s">
        <v>441</v>
      </c>
      <c r="T195" s="37" t="s">
        <v>91</v>
      </c>
      <c r="U195" s="206" t="b">
        <f t="shared" si="25"/>
        <v>0</v>
      </c>
      <c r="V195" s="38" t="b">
        <f t="shared" si="32"/>
        <v>0</v>
      </c>
      <c r="W195" s="203" t="b">
        <f t="shared" si="26"/>
        <v>1</v>
      </c>
      <c r="X195" s="39" t="s">
        <v>26</v>
      </c>
      <c r="Y195" s="40" t="s">
        <v>27</v>
      </c>
      <c r="Z195" s="41">
        <v>12</v>
      </c>
      <c r="AA195" s="42" t="s">
        <v>28</v>
      </c>
      <c r="AB195" s="43" t="s">
        <v>29</v>
      </c>
      <c r="AC195" s="43" t="s">
        <v>29</v>
      </c>
      <c r="AD195" s="44" t="s">
        <v>29</v>
      </c>
      <c r="AE195" s="43" t="s">
        <v>29</v>
      </c>
      <c r="AF195" s="45" t="s">
        <v>30</v>
      </c>
      <c r="AG195" s="43" t="s">
        <v>30</v>
      </c>
      <c r="AH195" s="43" t="s">
        <v>30</v>
      </c>
      <c r="AI195" s="46" t="s">
        <v>29</v>
      </c>
      <c r="AK195" s="35" t="s">
        <v>414</v>
      </c>
      <c r="AL195" s="142" t="s">
        <v>442</v>
      </c>
      <c r="AM195" s="37" t="s">
        <v>33</v>
      </c>
      <c r="AN195" s="209" t="b">
        <f t="shared" si="24"/>
        <v>1</v>
      </c>
      <c r="AO195" s="206" t="b">
        <f t="shared" si="30"/>
        <v>1</v>
      </c>
      <c r="AP195" s="39" t="b">
        <f t="shared" si="27"/>
        <v>1</v>
      </c>
      <c r="AQ195" s="39" t="s">
        <v>26</v>
      </c>
      <c r="AR195" s="40" t="s">
        <v>35</v>
      </c>
      <c r="AS195" s="41">
        <v>10</v>
      </c>
      <c r="AT195" s="43" t="s">
        <v>29</v>
      </c>
      <c r="AU195" s="43" t="s">
        <v>29</v>
      </c>
      <c r="AV195" s="44" t="s">
        <v>29</v>
      </c>
      <c r="AW195" s="43" t="s">
        <v>29</v>
      </c>
      <c r="AX195" s="45" t="s">
        <v>29</v>
      </c>
      <c r="AY195" s="43" t="s">
        <v>29</v>
      </c>
      <c r="AZ195" s="43" t="s">
        <v>29</v>
      </c>
      <c r="BA195" s="46" t="s">
        <v>29</v>
      </c>
    </row>
    <row r="196" spans="18:53" ht="19.5" customHeight="1">
      <c r="R196" s="35" t="s">
        <v>136</v>
      </c>
      <c r="S196" s="141" t="s">
        <v>443</v>
      </c>
      <c r="T196" s="37" t="s">
        <v>91</v>
      </c>
      <c r="U196" s="206" t="b">
        <f t="shared" si="25"/>
        <v>0</v>
      </c>
      <c r="V196" s="38" t="b">
        <f t="shared" si="32"/>
        <v>0</v>
      </c>
      <c r="W196" s="203" t="b">
        <f t="shared" si="26"/>
        <v>1</v>
      </c>
      <c r="X196" s="39" t="s">
        <v>26</v>
      </c>
      <c r="Y196" s="40" t="s">
        <v>27</v>
      </c>
      <c r="Z196" s="41">
        <v>15</v>
      </c>
      <c r="AA196" s="42" t="s">
        <v>28</v>
      </c>
      <c r="AB196" s="43" t="s">
        <v>29</v>
      </c>
      <c r="AC196" s="43" t="s">
        <v>29</v>
      </c>
      <c r="AD196" s="44" t="s">
        <v>29</v>
      </c>
      <c r="AE196" s="43" t="s">
        <v>29</v>
      </c>
      <c r="AF196" s="45" t="s">
        <v>30</v>
      </c>
      <c r="AG196" s="43" t="s">
        <v>30</v>
      </c>
      <c r="AH196" s="43" t="s">
        <v>30</v>
      </c>
      <c r="AI196" s="46" t="s">
        <v>29</v>
      </c>
      <c r="AK196" s="35" t="s">
        <v>414</v>
      </c>
      <c r="AL196" s="142" t="s">
        <v>444</v>
      </c>
      <c r="AM196" s="37" t="s">
        <v>33</v>
      </c>
      <c r="AN196" s="209" t="b">
        <f t="shared" si="24"/>
        <v>1</v>
      </c>
      <c r="AO196" s="206" t="b">
        <f t="shared" si="30"/>
        <v>1</v>
      </c>
      <c r="AP196" s="39" t="b">
        <f t="shared" si="27"/>
        <v>1</v>
      </c>
      <c r="AQ196" s="39" t="s">
        <v>26</v>
      </c>
      <c r="AR196" s="40" t="s">
        <v>35</v>
      </c>
      <c r="AS196" s="41">
        <v>11</v>
      </c>
      <c r="AT196" s="43" t="s">
        <v>29</v>
      </c>
      <c r="AU196" s="43" t="s">
        <v>29</v>
      </c>
      <c r="AV196" s="44" t="s">
        <v>29</v>
      </c>
      <c r="AW196" s="43" t="s">
        <v>29</v>
      </c>
      <c r="AX196" s="45" t="s">
        <v>29</v>
      </c>
      <c r="AY196" s="43" t="s">
        <v>29</v>
      </c>
      <c r="AZ196" s="43" t="s">
        <v>29</v>
      </c>
      <c r="BA196" s="46" t="s">
        <v>29</v>
      </c>
    </row>
    <row r="197" spans="18:53" ht="19.5" customHeight="1">
      <c r="R197" s="35" t="s">
        <v>136</v>
      </c>
      <c r="S197" s="141" t="s">
        <v>384</v>
      </c>
      <c r="T197" s="37" t="s">
        <v>91</v>
      </c>
      <c r="U197" s="206" t="b">
        <f t="shared" si="25"/>
        <v>0</v>
      </c>
      <c r="V197" s="38" t="b">
        <f t="shared" si="32"/>
        <v>0</v>
      </c>
      <c r="W197" s="203" t="b">
        <f t="shared" si="26"/>
        <v>1</v>
      </c>
      <c r="X197" s="39" t="s">
        <v>26</v>
      </c>
      <c r="Y197" s="40" t="s">
        <v>27</v>
      </c>
      <c r="Z197" s="41">
        <v>14</v>
      </c>
      <c r="AA197" s="42" t="s">
        <v>28</v>
      </c>
      <c r="AB197" s="43" t="s">
        <v>29</v>
      </c>
      <c r="AC197" s="43" t="s">
        <v>29</v>
      </c>
      <c r="AD197" s="44" t="s">
        <v>29</v>
      </c>
      <c r="AE197" s="43" t="s">
        <v>29</v>
      </c>
      <c r="AF197" s="45" t="s">
        <v>30</v>
      </c>
      <c r="AG197" s="43" t="s">
        <v>30</v>
      </c>
      <c r="AH197" s="43" t="s">
        <v>30</v>
      </c>
      <c r="AI197" s="46" t="s">
        <v>29</v>
      </c>
      <c r="AK197" s="35" t="s">
        <v>414</v>
      </c>
      <c r="AL197" s="142" t="s">
        <v>445</v>
      </c>
      <c r="AM197" s="37" t="s">
        <v>33</v>
      </c>
      <c r="AN197" s="209" t="b">
        <f t="shared" si="24"/>
        <v>1</v>
      </c>
      <c r="AO197" s="206" t="b">
        <f t="shared" si="30"/>
        <v>1</v>
      </c>
      <c r="AP197" s="39" t="b">
        <f t="shared" si="27"/>
        <v>1</v>
      </c>
      <c r="AQ197" s="39" t="s">
        <v>26</v>
      </c>
      <c r="AR197" s="40" t="s">
        <v>35</v>
      </c>
      <c r="AS197" s="41">
        <v>11</v>
      </c>
      <c r="AT197" s="43" t="s">
        <v>29</v>
      </c>
      <c r="AU197" s="43" t="s">
        <v>29</v>
      </c>
      <c r="AV197" s="44" t="s">
        <v>29</v>
      </c>
      <c r="AW197" s="43" t="s">
        <v>29</v>
      </c>
      <c r="AX197" s="45" t="s">
        <v>29</v>
      </c>
      <c r="AY197" s="43" t="s">
        <v>29</v>
      </c>
      <c r="AZ197" s="43" t="s">
        <v>29</v>
      </c>
      <c r="BA197" s="46" t="s">
        <v>29</v>
      </c>
    </row>
    <row r="198" spans="18:53" ht="19.5" customHeight="1">
      <c r="R198" s="35" t="s">
        <v>136</v>
      </c>
      <c r="S198" s="141" t="s">
        <v>446</v>
      </c>
      <c r="T198" s="37" t="s">
        <v>91</v>
      </c>
      <c r="U198" s="206" t="b">
        <f t="shared" si="25"/>
        <v>0</v>
      </c>
      <c r="V198" s="38" t="b">
        <f t="shared" si="32"/>
        <v>0</v>
      </c>
      <c r="W198" s="203" t="b">
        <f t="shared" si="26"/>
        <v>1</v>
      </c>
      <c r="X198" s="39" t="s">
        <v>26</v>
      </c>
      <c r="Y198" s="40" t="s">
        <v>27</v>
      </c>
      <c r="Z198" s="41">
        <v>30</v>
      </c>
      <c r="AA198" s="42" t="s">
        <v>28</v>
      </c>
      <c r="AB198" s="43" t="s">
        <v>29</v>
      </c>
      <c r="AC198" s="43" t="s">
        <v>29</v>
      </c>
      <c r="AD198" s="44" t="s">
        <v>29</v>
      </c>
      <c r="AE198" s="43" t="s">
        <v>29</v>
      </c>
      <c r="AF198" s="45" t="s">
        <v>30</v>
      </c>
      <c r="AG198" s="43" t="s">
        <v>30</v>
      </c>
      <c r="AH198" s="43" t="s">
        <v>30</v>
      </c>
      <c r="AI198" s="46" t="s">
        <v>29</v>
      </c>
      <c r="AK198" s="35" t="s">
        <v>414</v>
      </c>
      <c r="AL198" s="142" t="s">
        <v>447</v>
      </c>
      <c r="AM198" s="37" t="s">
        <v>33</v>
      </c>
      <c r="AN198" s="209" t="b">
        <f t="shared" si="24"/>
        <v>1</v>
      </c>
      <c r="AO198" s="206" t="b">
        <f t="shared" si="30"/>
        <v>1</v>
      </c>
      <c r="AP198" s="39" t="b">
        <f t="shared" si="27"/>
        <v>1</v>
      </c>
      <c r="AQ198" s="39" t="s">
        <v>34</v>
      </c>
      <c r="AR198" s="40" t="s">
        <v>35</v>
      </c>
      <c r="AS198" s="41">
        <v>26</v>
      </c>
      <c r="AT198" s="43" t="s">
        <v>29</v>
      </c>
      <c r="AU198" s="43" t="s">
        <v>29</v>
      </c>
      <c r="AV198" s="44" t="s">
        <v>29</v>
      </c>
      <c r="AW198" s="43" t="s">
        <v>29</v>
      </c>
      <c r="AX198" s="45" t="s">
        <v>29</v>
      </c>
      <c r="AY198" s="43" t="s">
        <v>29</v>
      </c>
      <c r="AZ198" s="43" t="s">
        <v>29</v>
      </c>
      <c r="BA198" s="46" t="s">
        <v>29</v>
      </c>
    </row>
    <row r="199" spans="18:53" ht="19.5" customHeight="1">
      <c r="R199" s="35" t="s">
        <v>136</v>
      </c>
      <c r="S199" s="141" t="s">
        <v>389</v>
      </c>
      <c r="T199" s="37" t="s">
        <v>91</v>
      </c>
      <c r="U199" s="206" t="b">
        <f t="shared" si="25"/>
        <v>0</v>
      </c>
      <c r="V199" s="38" t="b">
        <f t="shared" si="32"/>
        <v>0</v>
      </c>
      <c r="W199" s="203" t="b">
        <f t="shared" si="26"/>
        <v>1</v>
      </c>
      <c r="X199" s="39" t="s">
        <v>26</v>
      </c>
      <c r="Y199" s="40" t="s">
        <v>27</v>
      </c>
      <c r="Z199" s="41">
        <v>16</v>
      </c>
      <c r="AA199" s="42" t="s">
        <v>28</v>
      </c>
      <c r="AB199" s="43" t="s">
        <v>29</v>
      </c>
      <c r="AC199" s="43" t="s">
        <v>29</v>
      </c>
      <c r="AD199" s="44" t="s">
        <v>29</v>
      </c>
      <c r="AE199" s="43" t="s">
        <v>29</v>
      </c>
      <c r="AF199" s="45" t="s">
        <v>30</v>
      </c>
      <c r="AG199" s="43" t="s">
        <v>30</v>
      </c>
      <c r="AH199" s="43" t="s">
        <v>30</v>
      </c>
      <c r="AI199" s="46" t="s">
        <v>29</v>
      </c>
      <c r="AK199" s="35" t="s">
        <v>414</v>
      </c>
      <c r="AL199" s="142" t="s">
        <v>448</v>
      </c>
      <c r="AM199" s="37" t="s">
        <v>33</v>
      </c>
      <c r="AN199" s="209" t="b">
        <f t="shared" si="24"/>
        <v>1</v>
      </c>
      <c r="AO199" s="206" t="b">
        <f t="shared" si="30"/>
        <v>1</v>
      </c>
      <c r="AP199" s="39" t="b">
        <f t="shared" si="27"/>
        <v>1</v>
      </c>
      <c r="AQ199" s="39" t="s">
        <v>34</v>
      </c>
      <c r="AR199" s="40" t="s">
        <v>35</v>
      </c>
      <c r="AS199" s="41">
        <v>16</v>
      </c>
      <c r="AT199" s="43" t="s">
        <v>29</v>
      </c>
      <c r="AU199" s="43" t="s">
        <v>29</v>
      </c>
      <c r="AV199" s="44" t="s">
        <v>29</v>
      </c>
      <c r="AW199" s="43" t="s">
        <v>29</v>
      </c>
      <c r="AX199" s="45" t="s">
        <v>29</v>
      </c>
      <c r="AY199" s="43" t="s">
        <v>29</v>
      </c>
      <c r="AZ199" s="43" t="s">
        <v>29</v>
      </c>
      <c r="BA199" s="46" t="s">
        <v>29</v>
      </c>
    </row>
    <row r="200" spans="18:53" ht="19.5" customHeight="1">
      <c r="R200" s="35" t="s">
        <v>136</v>
      </c>
      <c r="S200" s="141" t="s">
        <v>449</v>
      </c>
      <c r="T200" s="37" t="s">
        <v>91</v>
      </c>
      <c r="U200" s="206" t="b">
        <f t="shared" si="25"/>
        <v>0</v>
      </c>
      <c r="V200" s="38" t="b">
        <f t="shared" si="32"/>
        <v>0</v>
      </c>
      <c r="W200" s="203" t="b">
        <f t="shared" si="26"/>
        <v>1</v>
      </c>
      <c r="X200" s="39" t="s">
        <v>26</v>
      </c>
      <c r="Y200" s="40" t="s">
        <v>27</v>
      </c>
      <c r="Z200" s="41">
        <v>22</v>
      </c>
      <c r="AA200" s="42" t="s">
        <v>28</v>
      </c>
      <c r="AB200" s="43" t="s">
        <v>29</v>
      </c>
      <c r="AC200" s="43" t="s">
        <v>29</v>
      </c>
      <c r="AD200" s="44" t="s">
        <v>29</v>
      </c>
      <c r="AE200" s="43" t="s">
        <v>29</v>
      </c>
      <c r="AF200" s="45" t="s">
        <v>30</v>
      </c>
      <c r="AG200" s="43" t="s">
        <v>30</v>
      </c>
      <c r="AH200" s="43" t="s">
        <v>30</v>
      </c>
      <c r="AI200" s="46" t="s">
        <v>29</v>
      </c>
      <c r="AK200" s="35" t="s">
        <v>414</v>
      </c>
      <c r="AL200" s="142" t="s">
        <v>39</v>
      </c>
      <c r="AM200" s="37" t="s">
        <v>33</v>
      </c>
      <c r="AN200" s="209" t="b">
        <f t="shared" si="24"/>
        <v>1</v>
      </c>
      <c r="AO200" s="206" t="b">
        <f t="shared" si="30"/>
        <v>1</v>
      </c>
      <c r="AP200" s="39" t="b">
        <f t="shared" si="27"/>
        <v>1</v>
      </c>
      <c r="AQ200" s="39" t="s">
        <v>34</v>
      </c>
      <c r="AR200" s="40" t="s">
        <v>35</v>
      </c>
      <c r="AS200" s="41">
        <v>38</v>
      </c>
      <c r="AT200" s="43" t="s">
        <v>29</v>
      </c>
      <c r="AU200" s="43" t="s">
        <v>29</v>
      </c>
      <c r="AV200" s="44" t="s">
        <v>29</v>
      </c>
      <c r="AW200" s="43" t="s">
        <v>29</v>
      </c>
      <c r="AX200" s="45" t="s">
        <v>29</v>
      </c>
      <c r="AY200" s="43" t="s">
        <v>29</v>
      </c>
      <c r="AZ200" s="43" t="s">
        <v>29</v>
      </c>
      <c r="BA200" s="46" t="s">
        <v>29</v>
      </c>
    </row>
    <row r="201" spans="18:53" ht="19.5" customHeight="1">
      <c r="R201" s="35" t="s">
        <v>136</v>
      </c>
      <c r="S201" s="141" t="s">
        <v>450</v>
      </c>
      <c r="T201" s="37" t="s">
        <v>91</v>
      </c>
      <c r="U201" s="206" t="b">
        <f t="shared" si="25"/>
        <v>0</v>
      </c>
      <c r="V201" s="38" t="b">
        <f t="shared" si="32"/>
        <v>0</v>
      </c>
      <c r="W201" s="203" t="b">
        <f t="shared" si="26"/>
        <v>1</v>
      </c>
      <c r="X201" s="39" t="s">
        <v>26</v>
      </c>
      <c r="Y201" s="40" t="s">
        <v>27</v>
      </c>
      <c r="Z201" s="41">
        <v>12</v>
      </c>
      <c r="AA201" s="42" t="s">
        <v>28</v>
      </c>
      <c r="AB201" s="43" t="s">
        <v>29</v>
      </c>
      <c r="AC201" s="43" t="s">
        <v>29</v>
      </c>
      <c r="AD201" s="44" t="s">
        <v>29</v>
      </c>
      <c r="AE201" s="43" t="s">
        <v>29</v>
      </c>
      <c r="AF201" s="45" t="s">
        <v>30</v>
      </c>
      <c r="AG201" s="43" t="s">
        <v>30</v>
      </c>
      <c r="AH201" s="43" t="s">
        <v>30</v>
      </c>
      <c r="AI201" s="46" t="s">
        <v>29</v>
      </c>
      <c r="AK201" s="35" t="s">
        <v>414</v>
      </c>
      <c r="AL201" s="142" t="s">
        <v>451</v>
      </c>
      <c r="AM201" s="37" t="s">
        <v>33</v>
      </c>
      <c r="AN201" s="209" t="b">
        <f t="shared" si="24"/>
        <v>1</v>
      </c>
      <c r="AO201" s="206" t="b">
        <f t="shared" si="30"/>
        <v>1</v>
      </c>
      <c r="AP201" s="39" t="b">
        <f t="shared" si="27"/>
        <v>1</v>
      </c>
      <c r="AQ201" s="39" t="s">
        <v>34</v>
      </c>
      <c r="AR201" s="40" t="s">
        <v>35</v>
      </c>
      <c r="AS201" s="41">
        <v>21</v>
      </c>
      <c r="AT201" s="43" t="s">
        <v>29</v>
      </c>
      <c r="AU201" s="43" t="s">
        <v>29</v>
      </c>
      <c r="AV201" s="44" t="s">
        <v>29</v>
      </c>
      <c r="AW201" s="43" t="s">
        <v>29</v>
      </c>
      <c r="AX201" s="45" t="s">
        <v>29</v>
      </c>
      <c r="AY201" s="43" t="s">
        <v>29</v>
      </c>
      <c r="AZ201" s="43" t="s">
        <v>29</v>
      </c>
      <c r="BA201" s="46" t="s">
        <v>29</v>
      </c>
    </row>
    <row r="202" spans="18:53" ht="19.5" customHeight="1">
      <c r="R202" s="35" t="s">
        <v>136</v>
      </c>
      <c r="S202" s="141" t="s">
        <v>452</v>
      </c>
      <c r="T202" s="37" t="s">
        <v>91</v>
      </c>
      <c r="U202" s="206" t="b">
        <f t="shared" si="25"/>
        <v>0</v>
      </c>
      <c r="V202" s="38" t="b">
        <f t="shared" si="32"/>
        <v>0</v>
      </c>
      <c r="W202" s="203" t="b">
        <f t="shared" si="26"/>
        <v>1</v>
      </c>
      <c r="X202" s="39" t="s">
        <v>26</v>
      </c>
      <c r="Y202" s="40" t="s">
        <v>27</v>
      </c>
      <c r="Z202" s="41">
        <v>16</v>
      </c>
      <c r="AA202" s="42" t="s">
        <v>28</v>
      </c>
      <c r="AB202" s="43" t="s">
        <v>29</v>
      </c>
      <c r="AC202" s="43" t="s">
        <v>29</v>
      </c>
      <c r="AD202" s="44" t="s">
        <v>29</v>
      </c>
      <c r="AE202" s="43" t="s">
        <v>29</v>
      </c>
      <c r="AF202" s="45" t="s">
        <v>30</v>
      </c>
      <c r="AG202" s="43" t="s">
        <v>30</v>
      </c>
      <c r="AH202" s="43" t="s">
        <v>30</v>
      </c>
      <c r="AI202" s="46" t="s">
        <v>29</v>
      </c>
      <c r="AK202" s="35" t="s">
        <v>414</v>
      </c>
      <c r="AL202" s="142" t="s">
        <v>453</v>
      </c>
      <c r="AM202" s="37" t="s">
        <v>33</v>
      </c>
      <c r="AN202" s="209" t="b">
        <f t="shared" ref="AN202:AN265" si="33">IF(AP202=FALSE,FALSE,IF(AO202=FALSE,FALSE,TRUE))</f>
        <v>1</v>
      </c>
      <c r="AO202" s="206" t="b">
        <f t="shared" si="30"/>
        <v>1</v>
      </c>
      <c r="AP202" s="39" t="b">
        <f t="shared" si="27"/>
        <v>1</v>
      </c>
      <c r="AQ202" s="39" t="s">
        <v>34</v>
      </c>
      <c r="AR202" s="40" t="s">
        <v>35</v>
      </c>
      <c r="AS202" s="41">
        <v>10</v>
      </c>
      <c r="AT202" s="43" t="s">
        <v>29</v>
      </c>
      <c r="AU202" s="43" t="s">
        <v>29</v>
      </c>
      <c r="AV202" s="44" t="s">
        <v>29</v>
      </c>
      <c r="AW202" s="43" t="s">
        <v>29</v>
      </c>
      <c r="AX202" s="45" t="s">
        <v>29</v>
      </c>
      <c r="AY202" s="43" t="s">
        <v>29</v>
      </c>
      <c r="AZ202" s="43" t="s">
        <v>29</v>
      </c>
      <c r="BA202" s="46" t="s">
        <v>29</v>
      </c>
    </row>
    <row r="203" spans="18:53" ht="19.5" customHeight="1">
      <c r="R203" s="35" t="s">
        <v>136</v>
      </c>
      <c r="S203" s="141" t="s">
        <v>454</v>
      </c>
      <c r="T203" s="37" t="s">
        <v>91</v>
      </c>
      <c r="U203" s="206" t="b">
        <f t="shared" ref="U203:U266" si="34">IF(W203=FALSE,FALSE,IF(V203=FALSE,FALSE,TRUE))</f>
        <v>0</v>
      </c>
      <c r="V203" s="38" t="b">
        <f t="shared" si="32"/>
        <v>0</v>
      </c>
      <c r="W203" s="203" t="b">
        <f t="shared" ref="W203:W266" si="35">IF($J$25="선택중복",FALSE,TRUE)</f>
        <v>1</v>
      </c>
      <c r="X203" s="39" t="s">
        <v>26</v>
      </c>
      <c r="Y203" s="40" t="s">
        <v>27</v>
      </c>
      <c r="Z203" s="41">
        <v>10</v>
      </c>
      <c r="AA203" s="42" t="s">
        <v>28</v>
      </c>
      <c r="AB203" s="43" t="s">
        <v>29</v>
      </c>
      <c r="AC203" s="43" t="s">
        <v>29</v>
      </c>
      <c r="AD203" s="44" t="s">
        <v>29</v>
      </c>
      <c r="AE203" s="43" t="s">
        <v>29</v>
      </c>
      <c r="AF203" s="45" t="s">
        <v>30</v>
      </c>
      <c r="AG203" s="43" t="s">
        <v>30</v>
      </c>
      <c r="AH203" s="43" t="s">
        <v>30</v>
      </c>
      <c r="AI203" s="46" t="s">
        <v>29</v>
      </c>
      <c r="AK203" s="35" t="s">
        <v>414</v>
      </c>
      <c r="AL203" s="142" t="s">
        <v>455</v>
      </c>
      <c r="AM203" s="37" t="s">
        <v>33</v>
      </c>
      <c r="AN203" s="209" t="b">
        <f t="shared" si="33"/>
        <v>1</v>
      </c>
      <c r="AO203" s="206" t="b">
        <f t="shared" si="30"/>
        <v>1</v>
      </c>
      <c r="AP203" s="39" t="b">
        <f t="shared" si="27"/>
        <v>1</v>
      </c>
      <c r="AQ203" s="39" t="s">
        <v>34</v>
      </c>
      <c r="AR203" s="40" t="s">
        <v>35</v>
      </c>
      <c r="AS203" s="41">
        <v>37</v>
      </c>
      <c r="AT203" s="43" t="s">
        <v>29</v>
      </c>
      <c r="AU203" s="43" t="s">
        <v>29</v>
      </c>
      <c r="AV203" s="44" t="s">
        <v>29</v>
      </c>
      <c r="AW203" s="43" t="s">
        <v>29</v>
      </c>
      <c r="AX203" s="45" t="s">
        <v>29</v>
      </c>
      <c r="AY203" s="43" t="s">
        <v>29</v>
      </c>
      <c r="AZ203" s="43" t="s">
        <v>29</v>
      </c>
      <c r="BA203" s="46" t="s">
        <v>29</v>
      </c>
    </row>
    <row r="204" spans="18:53" ht="19.5" customHeight="1">
      <c r="R204" s="35" t="s">
        <v>136</v>
      </c>
      <c r="S204" s="141" t="s">
        <v>456</v>
      </c>
      <c r="T204" s="37" t="s">
        <v>91</v>
      </c>
      <c r="U204" s="206" t="b">
        <f t="shared" si="34"/>
        <v>0</v>
      </c>
      <c r="V204" s="38" t="b">
        <f t="shared" si="32"/>
        <v>0</v>
      </c>
      <c r="W204" s="203" t="b">
        <f t="shared" si="35"/>
        <v>1</v>
      </c>
      <c r="X204" s="39" t="s">
        <v>26</v>
      </c>
      <c r="Y204" s="40" t="s">
        <v>27</v>
      </c>
      <c r="Z204" s="41">
        <v>12</v>
      </c>
      <c r="AA204" s="42" t="s">
        <v>28</v>
      </c>
      <c r="AB204" s="43" t="s">
        <v>29</v>
      </c>
      <c r="AC204" s="43" t="s">
        <v>29</v>
      </c>
      <c r="AD204" s="44" t="s">
        <v>29</v>
      </c>
      <c r="AE204" s="43" t="s">
        <v>29</v>
      </c>
      <c r="AF204" s="45" t="s">
        <v>30</v>
      </c>
      <c r="AG204" s="43" t="s">
        <v>30</v>
      </c>
      <c r="AH204" s="43" t="s">
        <v>30</v>
      </c>
      <c r="AI204" s="46" t="s">
        <v>29</v>
      </c>
      <c r="AK204" s="35" t="s">
        <v>414</v>
      </c>
      <c r="AL204" s="142" t="s">
        <v>457</v>
      </c>
      <c r="AM204" s="37" t="s">
        <v>33</v>
      </c>
      <c r="AN204" s="209" t="b">
        <f t="shared" si="33"/>
        <v>1</v>
      </c>
      <c r="AO204" s="206" t="b">
        <f t="shared" si="30"/>
        <v>1</v>
      </c>
      <c r="AP204" s="39" t="b">
        <f t="shared" ref="AP204:AP267" si="36">IF($J$25="선택중복",FALSE,TRUE)</f>
        <v>1</v>
      </c>
      <c r="AQ204" s="39" t="s">
        <v>34</v>
      </c>
      <c r="AR204" s="40" t="s">
        <v>35</v>
      </c>
      <c r="AS204" s="41">
        <v>16</v>
      </c>
      <c r="AT204" s="43" t="s">
        <v>29</v>
      </c>
      <c r="AU204" s="43" t="s">
        <v>29</v>
      </c>
      <c r="AV204" s="44" t="s">
        <v>29</v>
      </c>
      <c r="AW204" s="43" t="s">
        <v>29</v>
      </c>
      <c r="AX204" s="45" t="s">
        <v>29</v>
      </c>
      <c r="AY204" s="43" t="s">
        <v>29</v>
      </c>
      <c r="AZ204" s="43" t="s">
        <v>29</v>
      </c>
      <c r="BA204" s="46" t="s">
        <v>29</v>
      </c>
    </row>
    <row r="205" spans="18:53" ht="19.5" customHeight="1">
      <c r="R205" s="35" t="s">
        <v>136</v>
      </c>
      <c r="S205" s="141" t="s">
        <v>458</v>
      </c>
      <c r="T205" s="37" t="s">
        <v>91</v>
      </c>
      <c r="U205" s="206" t="b">
        <f t="shared" si="34"/>
        <v>0</v>
      </c>
      <c r="V205" s="38" t="b">
        <f t="shared" si="32"/>
        <v>0</v>
      </c>
      <c r="W205" s="203" t="b">
        <f t="shared" si="35"/>
        <v>1</v>
      </c>
      <c r="X205" s="39" t="s">
        <v>26</v>
      </c>
      <c r="Y205" s="40" t="s">
        <v>27</v>
      </c>
      <c r="Z205" s="41">
        <v>6</v>
      </c>
      <c r="AA205" s="42" t="s">
        <v>28</v>
      </c>
      <c r="AB205" s="43" t="s">
        <v>29</v>
      </c>
      <c r="AC205" s="43" t="s">
        <v>29</v>
      </c>
      <c r="AD205" s="44" t="s">
        <v>29</v>
      </c>
      <c r="AE205" s="43" t="s">
        <v>29</v>
      </c>
      <c r="AF205" s="45" t="s">
        <v>30</v>
      </c>
      <c r="AG205" s="43" t="s">
        <v>30</v>
      </c>
      <c r="AH205" s="43" t="s">
        <v>30</v>
      </c>
      <c r="AI205" s="46" t="s">
        <v>29</v>
      </c>
      <c r="AK205" s="35" t="s">
        <v>414</v>
      </c>
      <c r="AL205" s="142" t="s">
        <v>306</v>
      </c>
      <c r="AM205" s="37" t="s">
        <v>33</v>
      </c>
      <c r="AN205" s="209" t="b">
        <f t="shared" si="33"/>
        <v>1</v>
      </c>
      <c r="AO205" s="206" t="b">
        <f t="shared" ref="AO205:AO236" si="37">IF(COUNTIF($J$15:$K$19,$AR205)=0,IF(COUNTIF($L$15:$M$19,$AR205)=0,IF(VLOOKUP($AR205,$N$15:$O$19,2,FALSE)="가 능",TRUE,FALSE),IF(VLOOKUP($AR205,$L$15:$M$19,2,FALSE)="가 능",TRUE,FALSE)),IF(VLOOKUP($AR205,$J$15:$K$19,2,FALSE)="가 능",TRUE,FALSE))</f>
        <v>1</v>
      </c>
      <c r="AP205" s="39" t="b">
        <f t="shared" si="36"/>
        <v>1</v>
      </c>
      <c r="AQ205" s="39" t="s">
        <v>34</v>
      </c>
      <c r="AR205" s="40" t="s">
        <v>35</v>
      </c>
      <c r="AS205" s="41">
        <v>25</v>
      </c>
      <c r="AT205" s="43" t="s">
        <v>29</v>
      </c>
      <c r="AU205" s="43" t="s">
        <v>29</v>
      </c>
      <c r="AV205" s="44" t="s">
        <v>29</v>
      </c>
      <c r="AW205" s="43" t="s">
        <v>29</v>
      </c>
      <c r="AX205" s="45" t="s">
        <v>29</v>
      </c>
      <c r="AY205" s="43" t="s">
        <v>29</v>
      </c>
      <c r="AZ205" s="43" t="s">
        <v>29</v>
      </c>
      <c r="BA205" s="46" t="s">
        <v>29</v>
      </c>
    </row>
    <row r="206" spans="18:53" ht="19.5" customHeight="1">
      <c r="R206" s="35" t="s">
        <v>136</v>
      </c>
      <c r="S206" s="141" t="s">
        <v>459</v>
      </c>
      <c r="T206" s="37" t="s">
        <v>91</v>
      </c>
      <c r="U206" s="206" t="b">
        <f t="shared" si="34"/>
        <v>0</v>
      </c>
      <c r="V206" s="38" t="b">
        <f t="shared" si="32"/>
        <v>0</v>
      </c>
      <c r="W206" s="203" t="b">
        <f t="shared" si="35"/>
        <v>1</v>
      </c>
      <c r="X206" s="39" t="s">
        <v>26</v>
      </c>
      <c r="Y206" s="40" t="s">
        <v>27</v>
      </c>
      <c r="Z206" s="41">
        <v>42</v>
      </c>
      <c r="AA206" s="42" t="s">
        <v>28</v>
      </c>
      <c r="AB206" s="43" t="s">
        <v>29</v>
      </c>
      <c r="AC206" s="43" t="s">
        <v>29</v>
      </c>
      <c r="AD206" s="44" t="s">
        <v>29</v>
      </c>
      <c r="AE206" s="43" t="s">
        <v>29</v>
      </c>
      <c r="AF206" s="45" t="s">
        <v>30</v>
      </c>
      <c r="AG206" s="43" t="s">
        <v>30</v>
      </c>
      <c r="AH206" s="43" t="s">
        <v>30</v>
      </c>
      <c r="AI206" s="46" t="s">
        <v>29</v>
      </c>
      <c r="AK206" s="35" t="s">
        <v>414</v>
      </c>
      <c r="AL206" s="142" t="s">
        <v>460</v>
      </c>
      <c r="AM206" s="37" t="s">
        <v>33</v>
      </c>
      <c r="AN206" s="209" t="b">
        <f t="shared" si="33"/>
        <v>1</v>
      </c>
      <c r="AO206" s="206" t="b">
        <f t="shared" si="37"/>
        <v>1</v>
      </c>
      <c r="AP206" s="39" t="b">
        <f t="shared" si="36"/>
        <v>1</v>
      </c>
      <c r="AQ206" s="39" t="s">
        <v>34</v>
      </c>
      <c r="AR206" s="40" t="s">
        <v>35</v>
      </c>
      <c r="AS206" s="41">
        <v>10</v>
      </c>
      <c r="AT206" s="43" t="s">
        <v>29</v>
      </c>
      <c r="AU206" s="43" t="s">
        <v>29</v>
      </c>
      <c r="AV206" s="44" t="s">
        <v>29</v>
      </c>
      <c r="AW206" s="43" t="s">
        <v>29</v>
      </c>
      <c r="AX206" s="45" t="s">
        <v>29</v>
      </c>
      <c r="AY206" s="43" t="s">
        <v>29</v>
      </c>
      <c r="AZ206" s="43" t="s">
        <v>29</v>
      </c>
      <c r="BA206" s="46" t="s">
        <v>29</v>
      </c>
    </row>
    <row r="207" spans="18:53" ht="19.5" customHeight="1">
      <c r="R207" s="35" t="s">
        <v>136</v>
      </c>
      <c r="S207" s="141" t="s">
        <v>164</v>
      </c>
      <c r="T207" s="37" t="s">
        <v>91</v>
      </c>
      <c r="U207" s="206" t="b">
        <f t="shared" si="34"/>
        <v>0</v>
      </c>
      <c r="V207" s="38" t="b">
        <f t="shared" si="32"/>
        <v>0</v>
      </c>
      <c r="W207" s="203" t="b">
        <f t="shared" si="35"/>
        <v>1</v>
      </c>
      <c r="X207" s="39" t="s">
        <v>26</v>
      </c>
      <c r="Y207" s="40" t="s">
        <v>27</v>
      </c>
      <c r="Z207" s="41">
        <v>6</v>
      </c>
      <c r="AA207" s="42" t="s">
        <v>28</v>
      </c>
      <c r="AB207" s="43" t="s">
        <v>29</v>
      </c>
      <c r="AC207" s="43" t="s">
        <v>29</v>
      </c>
      <c r="AD207" s="44" t="s">
        <v>29</v>
      </c>
      <c r="AE207" s="43" t="s">
        <v>29</v>
      </c>
      <c r="AF207" s="45" t="s">
        <v>30</v>
      </c>
      <c r="AG207" s="43" t="s">
        <v>30</v>
      </c>
      <c r="AH207" s="43" t="s">
        <v>30</v>
      </c>
      <c r="AI207" s="46" t="s">
        <v>29</v>
      </c>
      <c r="AK207" s="35" t="s">
        <v>414</v>
      </c>
      <c r="AL207" s="142" t="s">
        <v>404</v>
      </c>
      <c r="AM207" s="37" t="s">
        <v>33</v>
      </c>
      <c r="AN207" s="209" t="b">
        <f t="shared" si="33"/>
        <v>1</v>
      </c>
      <c r="AO207" s="206" t="b">
        <f t="shared" si="37"/>
        <v>1</v>
      </c>
      <c r="AP207" s="39" t="b">
        <f t="shared" si="36"/>
        <v>1</v>
      </c>
      <c r="AQ207" s="39" t="s">
        <v>34</v>
      </c>
      <c r="AR207" s="40" t="s">
        <v>35</v>
      </c>
      <c r="AS207" s="41">
        <v>37</v>
      </c>
      <c r="AT207" s="43" t="s">
        <v>29</v>
      </c>
      <c r="AU207" s="43" t="s">
        <v>29</v>
      </c>
      <c r="AV207" s="44" t="s">
        <v>29</v>
      </c>
      <c r="AW207" s="43" t="s">
        <v>29</v>
      </c>
      <c r="AX207" s="45" t="s">
        <v>29</v>
      </c>
      <c r="AY207" s="43" t="s">
        <v>29</v>
      </c>
      <c r="AZ207" s="43" t="s">
        <v>29</v>
      </c>
      <c r="BA207" s="46" t="s">
        <v>29</v>
      </c>
    </row>
    <row r="208" spans="18:53" ht="19.5" customHeight="1">
      <c r="R208" s="35" t="s">
        <v>136</v>
      </c>
      <c r="S208" s="141" t="s">
        <v>461</v>
      </c>
      <c r="T208" s="37" t="s">
        <v>91</v>
      </c>
      <c r="U208" s="206" t="b">
        <f t="shared" si="34"/>
        <v>0</v>
      </c>
      <c r="V208" s="38" t="b">
        <f t="shared" si="32"/>
        <v>0</v>
      </c>
      <c r="W208" s="203" t="b">
        <f t="shared" si="35"/>
        <v>1</v>
      </c>
      <c r="X208" s="39" t="s">
        <v>26</v>
      </c>
      <c r="Y208" s="40" t="s">
        <v>27</v>
      </c>
      <c r="Z208" s="41">
        <v>6</v>
      </c>
      <c r="AA208" s="42" t="s">
        <v>28</v>
      </c>
      <c r="AB208" s="43" t="s">
        <v>29</v>
      </c>
      <c r="AC208" s="43" t="s">
        <v>29</v>
      </c>
      <c r="AD208" s="44" t="s">
        <v>29</v>
      </c>
      <c r="AE208" s="43" t="s">
        <v>29</v>
      </c>
      <c r="AF208" s="45" t="s">
        <v>30</v>
      </c>
      <c r="AG208" s="43" t="s">
        <v>30</v>
      </c>
      <c r="AH208" s="43" t="s">
        <v>30</v>
      </c>
      <c r="AI208" s="46" t="s">
        <v>29</v>
      </c>
      <c r="AK208" s="35" t="s">
        <v>414</v>
      </c>
      <c r="AL208" s="142" t="s">
        <v>247</v>
      </c>
      <c r="AM208" s="37" t="s">
        <v>33</v>
      </c>
      <c r="AN208" s="209" t="b">
        <f t="shared" si="33"/>
        <v>1</v>
      </c>
      <c r="AO208" s="206" t="b">
        <f t="shared" si="37"/>
        <v>1</v>
      </c>
      <c r="AP208" s="39" t="b">
        <f t="shared" si="36"/>
        <v>1</v>
      </c>
      <c r="AQ208" s="39" t="s">
        <v>34</v>
      </c>
      <c r="AR208" s="40" t="s">
        <v>35</v>
      </c>
      <c r="AS208" s="41">
        <v>29</v>
      </c>
      <c r="AT208" s="43" t="s">
        <v>29</v>
      </c>
      <c r="AU208" s="43" t="s">
        <v>29</v>
      </c>
      <c r="AV208" s="44" t="s">
        <v>29</v>
      </c>
      <c r="AW208" s="43" t="s">
        <v>29</v>
      </c>
      <c r="AX208" s="45" t="s">
        <v>29</v>
      </c>
      <c r="AY208" s="43" t="s">
        <v>29</v>
      </c>
      <c r="AZ208" s="43" t="s">
        <v>29</v>
      </c>
      <c r="BA208" s="46" t="s">
        <v>29</v>
      </c>
    </row>
    <row r="209" spans="18:53" ht="19.5" customHeight="1">
      <c r="R209" s="35" t="s">
        <v>136</v>
      </c>
      <c r="S209" s="141" t="s">
        <v>462</v>
      </c>
      <c r="T209" s="37" t="s">
        <v>91</v>
      </c>
      <c r="U209" s="206" t="b">
        <f t="shared" si="34"/>
        <v>0</v>
      </c>
      <c r="V209" s="38" t="b">
        <f t="shared" si="32"/>
        <v>0</v>
      </c>
      <c r="W209" s="203" t="b">
        <f t="shared" si="35"/>
        <v>1</v>
      </c>
      <c r="X209" s="39" t="s">
        <v>26</v>
      </c>
      <c r="Y209" s="40" t="s">
        <v>27</v>
      </c>
      <c r="Z209" s="41">
        <v>77</v>
      </c>
      <c r="AA209" s="42" t="s">
        <v>28</v>
      </c>
      <c r="AB209" s="43" t="s">
        <v>29</v>
      </c>
      <c r="AC209" s="43" t="s">
        <v>29</v>
      </c>
      <c r="AD209" s="44" t="s">
        <v>29</v>
      </c>
      <c r="AE209" s="43" t="s">
        <v>29</v>
      </c>
      <c r="AF209" s="45" t="s">
        <v>30</v>
      </c>
      <c r="AG209" s="43" t="s">
        <v>30</v>
      </c>
      <c r="AH209" s="43" t="s">
        <v>30</v>
      </c>
      <c r="AI209" s="46" t="s">
        <v>29</v>
      </c>
      <c r="AK209" s="35" t="s">
        <v>414</v>
      </c>
      <c r="AL209" s="142" t="s">
        <v>463</v>
      </c>
      <c r="AM209" s="37" t="s">
        <v>33</v>
      </c>
      <c r="AN209" s="209" t="b">
        <f t="shared" si="33"/>
        <v>1</v>
      </c>
      <c r="AO209" s="206" t="b">
        <f t="shared" si="37"/>
        <v>1</v>
      </c>
      <c r="AP209" s="39" t="b">
        <f t="shared" si="36"/>
        <v>1</v>
      </c>
      <c r="AQ209" s="39" t="s">
        <v>34</v>
      </c>
      <c r="AR209" s="40" t="s">
        <v>35</v>
      </c>
      <c r="AS209" s="41">
        <v>13</v>
      </c>
      <c r="AT209" s="43" t="s">
        <v>29</v>
      </c>
      <c r="AU209" s="43" t="s">
        <v>29</v>
      </c>
      <c r="AV209" s="44" t="s">
        <v>29</v>
      </c>
      <c r="AW209" s="43" t="s">
        <v>29</v>
      </c>
      <c r="AX209" s="45" t="s">
        <v>29</v>
      </c>
      <c r="AY209" s="43" t="s">
        <v>29</v>
      </c>
      <c r="AZ209" s="43" t="s">
        <v>29</v>
      </c>
      <c r="BA209" s="46" t="s">
        <v>29</v>
      </c>
    </row>
    <row r="210" spans="18:53" ht="19.5" customHeight="1">
      <c r="R210" s="35" t="s">
        <v>136</v>
      </c>
      <c r="S210" s="141" t="s">
        <v>464</v>
      </c>
      <c r="T210" s="37" t="s">
        <v>91</v>
      </c>
      <c r="U210" s="206" t="b">
        <f t="shared" si="34"/>
        <v>0</v>
      </c>
      <c r="V210" s="38" t="b">
        <f t="shared" si="32"/>
        <v>0</v>
      </c>
      <c r="W210" s="203" t="b">
        <f t="shared" si="35"/>
        <v>1</v>
      </c>
      <c r="X210" s="39" t="s">
        <v>26</v>
      </c>
      <c r="Y210" s="40" t="s">
        <v>27</v>
      </c>
      <c r="Z210" s="41">
        <v>13</v>
      </c>
      <c r="AA210" s="42" t="s">
        <v>28</v>
      </c>
      <c r="AB210" s="43" t="s">
        <v>29</v>
      </c>
      <c r="AC210" s="43" t="s">
        <v>29</v>
      </c>
      <c r="AD210" s="44" t="s">
        <v>29</v>
      </c>
      <c r="AE210" s="43" t="s">
        <v>29</v>
      </c>
      <c r="AF210" s="45" t="s">
        <v>30</v>
      </c>
      <c r="AG210" s="43" t="s">
        <v>30</v>
      </c>
      <c r="AH210" s="43" t="s">
        <v>30</v>
      </c>
      <c r="AI210" s="46" t="s">
        <v>29</v>
      </c>
      <c r="AK210" s="35" t="s">
        <v>414</v>
      </c>
      <c r="AL210" s="142" t="s">
        <v>465</v>
      </c>
      <c r="AM210" s="37" t="s">
        <v>33</v>
      </c>
      <c r="AN210" s="209" t="b">
        <f t="shared" si="33"/>
        <v>1</v>
      </c>
      <c r="AO210" s="206" t="b">
        <f t="shared" si="37"/>
        <v>1</v>
      </c>
      <c r="AP210" s="39" t="b">
        <f t="shared" si="36"/>
        <v>1</v>
      </c>
      <c r="AQ210" s="39" t="s">
        <v>34</v>
      </c>
      <c r="AR210" s="40" t="s">
        <v>35</v>
      </c>
      <c r="AS210" s="41">
        <v>10</v>
      </c>
      <c r="AT210" s="43" t="s">
        <v>29</v>
      </c>
      <c r="AU210" s="43" t="s">
        <v>29</v>
      </c>
      <c r="AV210" s="44" t="s">
        <v>29</v>
      </c>
      <c r="AW210" s="43" t="s">
        <v>29</v>
      </c>
      <c r="AX210" s="45" t="s">
        <v>29</v>
      </c>
      <c r="AY210" s="43" t="s">
        <v>29</v>
      </c>
      <c r="AZ210" s="43" t="s">
        <v>29</v>
      </c>
      <c r="BA210" s="46" t="s">
        <v>29</v>
      </c>
    </row>
    <row r="211" spans="18:53" ht="19.5" customHeight="1">
      <c r="R211" s="35" t="s">
        <v>136</v>
      </c>
      <c r="S211" s="141" t="s">
        <v>466</v>
      </c>
      <c r="T211" s="37" t="s">
        <v>91</v>
      </c>
      <c r="U211" s="206" t="b">
        <f t="shared" si="34"/>
        <v>0</v>
      </c>
      <c r="V211" s="38" t="b">
        <f t="shared" si="32"/>
        <v>0</v>
      </c>
      <c r="W211" s="203" t="b">
        <f t="shared" si="35"/>
        <v>1</v>
      </c>
      <c r="X211" s="39" t="s">
        <v>26</v>
      </c>
      <c r="Y211" s="40" t="s">
        <v>27</v>
      </c>
      <c r="Z211" s="41">
        <v>12</v>
      </c>
      <c r="AA211" s="42" t="s">
        <v>28</v>
      </c>
      <c r="AB211" s="43" t="s">
        <v>29</v>
      </c>
      <c r="AC211" s="43" t="s">
        <v>29</v>
      </c>
      <c r="AD211" s="44" t="s">
        <v>29</v>
      </c>
      <c r="AE211" s="43" t="s">
        <v>29</v>
      </c>
      <c r="AF211" s="45" t="s">
        <v>30</v>
      </c>
      <c r="AG211" s="43" t="s">
        <v>30</v>
      </c>
      <c r="AH211" s="43" t="s">
        <v>30</v>
      </c>
      <c r="AI211" s="46" t="s">
        <v>29</v>
      </c>
      <c r="AK211" s="35" t="s">
        <v>414</v>
      </c>
      <c r="AL211" s="142" t="s">
        <v>121</v>
      </c>
      <c r="AM211" s="37" t="s">
        <v>33</v>
      </c>
      <c r="AN211" s="209" t="b">
        <f t="shared" si="33"/>
        <v>1</v>
      </c>
      <c r="AO211" s="206" t="b">
        <f t="shared" si="37"/>
        <v>1</v>
      </c>
      <c r="AP211" s="39" t="b">
        <f t="shared" si="36"/>
        <v>1</v>
      </c>
      <c r="AQ211" s="39" t="s">
        <v>34</v>
      </c>
      <c r="AR211" s="40" t="s">
        <v>35</v>
      </c>
      <c r="AS211" s="41">
        <v>22</v>
      </c>
      <c r="AT211" s="43" t="s">
        <v>29</v>
      </c>
      <c r="AU211" s="43" t="s">
        <v>29</v>
      </c>
      <c r="AV211" s="44" t="s">
        <v>29</v>
      </c>
      <c r="AW211" s="43" t="s">
        <v>29</v>
      </c>
      <c r="AX211" s="45" t="s">
        <v>29</v>
      </c>
      <c r="AY211" s="43" t="s">
        <v>29</v>
      </c>
      <c r="AZ211" s="43" t="s">
        <v>29</v>
      </c>
      <c r="BA211" s="46" t="s">
        <v>29</v>
      </c>
    </row>
    <row r="212" spans="18:53" ht="19.5" customHeight="1">
      <c r="R212" s="35" t="s">
        <v>136</v>
      </c>
      <c r="S212" s="141" t="s">
        <v>235</v>
      </c>
      <c r="T212" s="37" t="s">
        <v>91</v>
      </c>
      <c r="U212" s="206" t="b">
        <f t="shared" si="34"/>
        <v>0</v>
      </c>
      <c r="V212" s="38" t="b">
        <f t="shared" si="32"/>
        <v>0</v>
      </c>
      <c r="W212" s="203" t="b">
        <f t="shared" si="35"/>
        <v>1</v>
      </c>
      <c r="X212" s="39" t="s">
        <v>26</v>
      </c>
      <c r="Y212" s="40" t="s">
        <v>27</v>
      </c>
      <c r="Z212" s="41">
        <v>25</v>
      </c>
      <c r="AA212" s="42" t="s">
        <v>28</v>
      </c>
      <c r="AB212" s="43" t="s">
        <v>29</v>
      </c>
      <c r="AC212" s="43" t="s">
        <v>29</v>
      </c>
      <c r="AD212" s="44" t="s">
        <v>29</v>
      </c>
      <c r="AE212" s="43" t="s">
        <v>29</v>
      </c>
      <c r="AF212" s="45" t="s">
        <v>30</v>
      </c>
      <c r="AG212" s="43" t="s">
        <v>30</v>
      </c>
      <c r="AH212" s="43" t="s">
        <v>30</v>
      </c>
      <c r="AI212" s="46" t="s">
        <v>29</v>
      </c>
      <c r="AK212" s="35" t="s">
        <v>414</v>
      </c>
      <c r="AL212" s="142" t="s">
        <v>467</v>
      </c>
      <c r="AM212" s="37" t="s">
        <v>33</v>
      </c>
      <c r="AN212" s="209" t="b">
        <f t="shared" si="33"/>
        <v>1</v>
      </c>
      <c r="AO212" s="206" t="b">
        <f t="shared" si="37"/>
        <v>1</v>
      </c>
      <c r="AP212" s="39" t="b">
        <f t="shared" si="36"/>
        <v>1</v>
      </c>
      <c r="AQ212" s="39" t="s">
        <v>34</v>
      </c>
      <c r="AR212" s="40" t="s">
        <v>35</v>
      </c>
      <c r="AS212" s="41">
        <v>20</v>
      </c>
      <c r="AT212" s="43" t="s">
        <v>29</v>
      </c>
      <c r="AU212" s="43" t="s">
        <v>29</v>
      </c>
      <c r="AV212" s="44" t="s">
        <v>29</v>
      </c>
      <c r="AW212" s="43" t="s">
        <v>29</v>
      </c>
      <c r="AX212" s="45" t="s">
        <v>29</v>
      </c>
      <c r="AY212" s="43" t="s">
        <v>29</v>
      </c>
      <c r="AZ212" s="43" t="s">
        <v>29</v>
      </c>
      <c r="BA212" s="46" t="s">
        <v>29</v>
      </c>
    </row>
    <row r="213" spans="18:53" ht="19.5" customHeight="1">
      <c r="R213" s="35" t="s">
        <v>136</v>
      </c>
      <c r="S213" s="141" t="s">
        <v>468</v>
      </c>
      <c r="T213" s="37" t="s">
        <v>91</v>
      </c>
      <c r="U213" s="206" t="b">
        <f t="shared" si="34"/>
        <v>0</v>
      </c>
      <c r="V213" s="38" t="b">
        <f t="shared" si="32"/>
        <v>0</v>
      </c>
      <c r="W213" s="203" t="b">
        <f t="shared" si="35"/>
        <v>1</v>
      </c>
      <c r="X213" s="39" t="s">
        <v>26</v>
      </c>
      <c r="Y213" s="40" t="s">
        <v>27</v>
      </c>
      <c r="Z213" s="41">
        <v>35</v>
      </c>
      <c r="AA213" s="42" t="s">
        <v>28</v>
      </c>
      <c r="AB213" s="43" t="s">
        <v>29</v>
      </c>
      <c r="AC213" s="43" t="s">
        <v>29</v>
      </c>
      <c r="AD213" s="44" t="s">
        <v>29</v>
      </c>
      <c r="AE213" s="43" t="s">
        <v>29</v>
      </c>
      <c r="AF213" s="45" t="s">
        <v>30</v>
      </c>
      <c r="AG213" s="43" t="s">
        <v>30</v>
      </c>
      <c r="AH213" s="43" t="s">
        <v>30</v>
      </c>
      <c r="AI213" s="46" t="s">
        <v>29</v>
      </c>
      <c r="AK213" s="35" t="s">
        <v>414</v>
      </c>
      <c r="AL213" s="142" t="s">
        <v>469</v>
      </c>
      <c r="AM213" s="37" t="s">
        <v>33</v>
      </c>
      <c r="AN213" s="209" t="b">
        <f t="shared" si="33"/>
        <v>1</v>
      </c>
      <c r="AO213" s="206" t="b">
        <f t="shared" si="37"/>
        <v>1</v>
      </c>
      <c r="AP213" s="39" t="b">
        <f t="shared" si="36"/>
        <v>1</v>
      </c>
      <c r="AQ213" s="39" t="s">
        <v>34</v>
      </c>
      <c r="AR213" s="40" t="s">
        <v>35</v>
      </c>
      <c r="AS213" s="41">
        <v>10</v>
      </c>
      <c r="AT213" s="43" t="s">
        <v>29</v>
      </c>
      <c r="AU213" s="43" t="s">
        <v>29</v>
      </c>
      <c r="AV213" s="44" t="s">
        <v>29</v>
      </c>
      <c r="AW213" s="43" t="s">
        <v>29</v>
      </c>
      <c r="AX213" s="45" t="s">
        <v>29</v>
      </c>
      <c r="AY213" s="43" t="s">
        <v>29</v>
      </c>
      <c r="AZ213" s="43" t="s">
        <v>29</v>
      </c>
      <c r="BA213" s="46" t="s">
        <v>29</v>
      </c>
    </row>
    <row r="214" spans="18:53" ht="19.5" customHeight="1">
      <c r="R214" s="35" t="s">
        <v>136</v>
      </c>
      <c r="S214" s="141" t="s">
        <v>429</v>
      </c>
      <c r="T214" s="37" t="s">
        <v>91</v>
      </c>
      <c r="U214" s="206" t="b">
        <f t="shared" si="34"/>
        <v>0</v>
      </c>
      <c r="V214" s="38" t="b">
        <f t="shared" si="32"/>
        <v>0</v>
      </c>
      <c r="W214" s="203" t="b">
        <f t="shared" si="35"/>
        <v>1</v>
      </c>
      <c r="X214" s="39" t="s">
        <v>26</v>
      </c>
      <c r="Y214" s="40" t="s">
        <v>27</v>
      </c>
      <c r="Z214" s="41">
        <v>19</v>
      </c>
      <c r="AA214" s="42" t="s">
        <v>28</v>
      </c>
      <c r="AB214" s="43" t="s">
        <v>29</v>
      </c>
      <c r="AC214" s="43" t="s">
        <v>29</v>
      </c>
      <c r="AD214" s="44" t="s">
        <v>29</v>
      </c>
      <c r="AE214" s="43" t="s">
        <v>29</v>
      </c>
      <c r="AF214" s="45" t="s">
        <v>30</v>
      </c>
      <c r="AG214" s="43" t="s">
        <v>30</v>
      </c>
      <c r="AH214" s="43" t="s">
        <v>30</v>
      </c>
      <c r="AI214" s="46" t="s">
        <v>29</v>
      </c>
      <c r="AK214" s="35" t="s">
        <v>414</v>
      </c>
      <c r="AL214" s="142" t="s">
        <v>410</v>
      </c>
      <c r="AM214" s="37" t="s">
        <v>33</v>
      </c>
      <c r="AN214" s="209" t="b">
        <f t="shared" si="33"/>
        <v>1</v>
      </c>
      <c r="AO214" s="206" t="b">
        <f t="shared" si="37"/>
        <v>1</v>
      </c>
      <c r="AP214" s="39" t="b">
        <f t="shared" si="36"/>
        <v>1</v>
      </c>
      <c r="AQ214" s="39" t="s">
        <v>34</v>
      </c>
      <c r="AR214" s="40" t="s">
        <v>35</v>
      </c>
      <c r="AS214" s="41">
        <v>29</v>
      </c>
      <c r="AT214" s="43" t="s">
        <v>29</v>
      </c>
      <c r="AU214" s="43" t="s">
        <v>29</v>
      </c>
      <c r="AV214" s="44" t="s">
        <v>29</v>
      </c>
      <c r="AW214" s="43" t="s">
        <v>29</v>
      </c>
      <c r="AX214" s="45" t="s">
        <v>29</v>
      </c>
      <c r="AY214" s="43" t="s">
        <v>29</v>
      </c>
      <c r="AZ214" s="43" t="s">
        <v>29</v>
      </c>
      <c r="BA214" s="46" t="s">
        <v>29</v>
      </c>
    </row>
    <row r="215" spans="18:53" ht="19.5" customHeight="1">
      <c r="R215" s="35" t="s">
        <v>84</v>
      </c>
      <c r="S215" s="36" t="s">
        <v>189</v>
      </c>
      <c r="T215" s="37" t="s">
        <v>91</v>
      </c>
      <c r="U215" s="206" t="b">
        <f t="shared" si="34"/>
        <v>0</v>
      </c>
      <c r="V215" s="38" t="b">
        <f t="shared" si="32"/>
        <v>0</v>
      </c>
      <c r="W215" s="203" t="b">
        <f t="shared" si="35"/>
        <v>1</v>
      </c>
      <c r="X215" s="39" t="s">
        <v>26</v>
      </c>
      <c r="Y215" s="40" t="s">
        <v>27</v>
      </c>
      <c r="Z215" s="41">
        <v>13</v>
      </c>
      <c r="AA215" s="42" t="s">
        <v>28</v>
      </c>
      <c r="AB215" s="43" t="s">
        <v>29</v>
      </c>
      <c r="AC215" s="43" t="s">
        <v>29</v>
      </c>
      <c r="AD215" s="44" t="s">
        <v>29</v>
      </c>
      <c r="AE215" s="43" t="s">
        <v>29</v>
      </c>
      <c r="AF215" s="45" t="s">
        <v>30</v>
      </c>
      <c r="AG215" s="43" t="s">
        <v>30</v>
      </c>
      <c r="AH215" s="43" t="s">
        <v>30</v>
      </c>
      <c r="AI215" s="46" t="s">
        <v>29</v>
      </c>
      <c r="AK215" s="35" t="s">
        <v>414</v>
      </c>
      <c r="AL215" s="142" t="s">
        <v>185</v>
      </c>
      <c r="AM215" s="37" t="s">
        <v>33</v>
      </c>
      <c r="AN215" s="209" t="b">
        <f t="shared" si="33"/>
        <v>1</v>
      </c>
      <c r="AO215" s="206" t="b">
        <f t="shared" si="37"/>
        <v>1</v>
      </c>
      <c r="AP215" s="39" t="b">
        <f t="shared" si="36"/>
        <v>1</v>
      </c>
      <c r="AQ215" s="39" t="s">
        <v>34</v>
      </c>
      <c r="AR215" s="40" t="s">
        <v>35</v>
      </c>
      <c r="AS215" s="41">
        <v>22</v>
      </c>
      <c r="AT215" s="43" t="s">
        <v>29</v>
      </c>
      <c r="AU215" s="43" t="s">
        <v>29</v>
      </c>
      <c r="AV215" s="44" t="s">
        <v>29</v>
      </c>
      <c r="AW215" s="43" t="s">
        <v>29</v>
      </c>
      <c r="AX215" s="45" t="s">
        <v>29</v>
      </c>
      <c r="AY215" s="43" t="s">
        <v>29</v>
      </c>
      <c r="AZ215" s="43" t="s">
        <v>29</v>
      </c>
      <c r="BA215" s="46" t="s">
        <v>29</v>
      </c>
    </row>
    <row r="216" spans="18:53" ht="19.5" customHeight="1">
      <c r="R216" s="35" t="s">
        <v>84</v>
      </c>
      <c r="S216" s="36" t="s">
        <v>135</v>
      </c>
      <c r="T216" s="37" t="s">
        <v>91</v>
      </c>
      <c r="U216" s="206" t="b">
        <f t="shared" si="34"/>
        <v>0</v>
      </c>
      <c r="V216" s="38" t="b">
        <f t="shared" si="32"/>
        <v>0</v>
      </c>
      <c r="W216" s="203" t="b">
        <f t="shared" si="35"/>
        <v>1</v>
      </c>
      <c r="X216" s="39" t="s">
        <v>26</v>
      </c>
      <c r="Y216" s="40" t="s">
        <v>27</v>
      </c>
      <c r="Z216" s="41">
        <v>13</v>
      </c>
      <c r="AA216" s="42" t="s">
        <v>28</v>
      </c>
      <c r="AB216" s="43" t="s">
        <v>29</v>
      </c>
      <c r="AC216" s="43" t="s">
        <v>29</v>
      </c>
      <c r="AD216" s="44" t="s">
        <v>29</v>
      </c>
      <c r="AE216" s="43" t="s">
        <v>29</v>
      </c>
      <c r="AF216" s="45" t="s">
        <v>30</v>
      </c>
      <c r="AG216" s="43" t="s">
        <v>30</v>
      </c>
      <c r="AH216" s="43" t="s">
        <v>30</v>
      </c>
      <c r="AI216" s="46" t="s">
        <v>29</v>
      </c>
      <c r="AK216" s="35" t="s">
        <v>414</v>
      </c>
      <c r="AL216" s="47" t="s">
        <v>470</v>
      </c>
      <c r="AM216" s="37" t="s">
        <v>33</v>
      </c>
      <c r="AN216" s="209" t="b">
        <f t="shared" si="33"/>
        <v>1</v>
      </c>
      <c r="AO216" s="206" t="b">
        <f t="shared" si="37"/>
        <v>1</v>
      </c>
      <c r="AP216" s="39" t="b">
        <f t="shared" si="36"/>
        <v>1</v>
      </c>
      <c r="AQ216" s="39" t="s">
        <v>76</v>
      </c>
      <c r="AR216" s="40" t="s">
        <v>35</v>
      </c>
      <c r="AS216" s="41">
        <v>62</v>
      </c>
      <c r="AT216" s="43" t="s">
        <v>29</v>
      </c>
      <c r="AU216" s="43" t="s">
        <v>29</v>
      </c>
      <c r="AV216" s="44" t="s">
        <v>29</v>
      </c>
      <c r="AW216" s="43" t="s">
        <v>29</v>
      </c>
      <c r="AX216" s="45" t="s">
        <v>29</v>
      </c>
      <c r="AY216" s="43" t="s">
        <v>29</v>
      </c>
      <c r="AZ216" s="43" t="s">
        <v>29</v>
      </c>
      <c r="BA216" s="46" t="s">
        <v>29</v>
      </c>
    </row>
    <row r="217" spans="18:53" ht="19.5" customHeight="1">
      <c r="R217" s="35" t="s">
        <v>84</v>
      </c>
      <c r="S217" s="36" t="s">
        <v>471</v>
      </c>
      <c r="T217" s="37" t="s">
        <v>472</v>
      </c>
      <c r="U217" s="206" t="b">
        <f t="shared" si="34"/>
        <v>0</v>
      </c>
      <c r="V217" s="38" t="b">
        <f t="shared" si="32"/>
        <v>0</v>
      </c>
      <c r="W217" s="203" t="b">
        <f t="shared" si="35"/>
        <v>1</v>
      </c>
      <c r="X217" s="39" t="s">
        <v>26</v>
      </c>
      <c r="Y217" s="40" t="s">
        <v>27</v>
      </c>
      <c r="Z217" s="41">
        <v>35</v>
      </c>
      <c r="AA217" s="42" t="s">
        <v>28</v>
      </c>
      <c r="AB217" s="43" t="s">
        <v>29</v>
      </c>
      <c r="AC217" s="43" t="s">
        <v>29</v>
      </c>
      <c r="AD217" s="44" t="s">
        <v>29</v>
      </c>
      <c r="AE217" s="43" t="s">
        <v>29</v>
      </c>
      <c r="AF217" s="45" t="s">
        <v>30</v>
      </c>
      <c r="AG217" s="43" t="s">
        <v>30</v>
      </c>
      <c r="AH217" s="43" t="s">
        <v>30</v>
      </c>
      <c r="AI217" s="46" t="s">
        <v>29</v>
      </c>
      <c r="AK217" s="35" t="s">
        <v>473</v>
      </c>
      <c r="AL217" s="47" t="s">
        <v>137</v>
      </c>
      <c r="AM217" s="37" t="s">
        <v>33</v>
      </c>
      <c r="AN217" s="209" t="b">
        <f t="shared" si="33"/>
        <v>1</v>
      </c>
      <c r="AO217" s="206" t="b">
        <f t="shared" si="37"/>
        <v>1</v>
      </c>
      <c r="AP217" s="39" t="b">
        <f t="shared" si="36"/>
        <v>1</v>
      </c>
      <c r="AQ217" s="39" t="s">
        <v>34</v>
      </c>
      <c r="AR217" s="40" t="s">
        <v>35</v>
      </c>
      <c r="AS217" s="41">
        <v>78</v>
      </c>
      <c r="AT217" s="43" t="s">
        <v>29</v>
      </c>
      <c r="AU217" s="43" t="s">
        <v>29</v>
      </c>
      <c r="AV217" s="44" t="s">
        <v>29</v>
      </c>
      <c r="AW217" s="43" t="s">
        <v>29</v>
      </c>
      <c r="AX217" s="45" t="s">
        <v>29</v>
      </c>
      <c r="AY217" s="43" t="s">
        <v>29</v>
      </c>
      <c r="AZ217" s="43" t="s">
        <v>29</v>
      </c>
      <c r="BA217" s="46" t="s">
        <v>29</v>
      </c>
    </row>
    <row r="218" spans="18:53" ht="19.5" customHeight="1">
      <c r="R218" s="35" t="s">
        <v>84</v>
      </c>
      <c r="S218" s="36" t="s">
        <v>381</v>
      </c>
      <c r="T218" s="37" t="s">
        <v>472</v>
      </c>
      <c r="U218" s="206" t="b">
        <f t="shared" si="34"/>
        <v>0</v>
      </c>
      <c r="V218" s="38" t="b">
        <f t="shared" si="32"/>
        <v>0</v>
      </c>
      <c r="W218" s="203" t="b">
        <f t="shared" si="35"/>
        <v>1</v>
      </c>
      <c r="X218" s="39" t="s">
        <v>26</v>
      </c>
      <c r="Y218" s="40" t="s">
        <v>27</v>
      </c>
      <c r="Z218" s="41">
        <v>15</v>
      </c>
      <c r="AA218" s="42" t="s">
        <v>28</v>
      </c>
      <c r="AB218" s="43" t="s">
        <v>29</v>
      </c>
      <c r="AC218" s="43" t="s">
        <v>29</v>
      </c>
      <c r="AD218" s="44" t="s">
        <v>29</v>
      </c>
      <c r="AE218" s="43" t="s">
        <v>29</v>
      </c>
      <c r="AF218" s="45" t="s">
        <v>30</v>
      </c>
      <c r="AG218" s="43" t="s">
        <v>30</v>
      </c>
      <c r="AH218" s="43" t="s">
        <v>30</v>
      </c>
      <c r="AI218" s="46" t="s">
        <v>29</v>
      </c>
      <c r="AK218" s="35" t="s">
        <v>473</v>
      </c>
      <c r="AL218" s="47" t="s">
        <v>39</v>
      </c>
      <c r="AM218" s="37" t="s">
        <v>33</v>
      </c>
      <c r="AN218" s="209" t="b">
        <f t="shared" si="33"/>
        <v>1</v>
      </c>
      <c r="AO218" s="206" t="b">
        <f t="shared" si="37"/>
        <v>1</v>
      </c>
      <c r="AP218" s="39" t="b">
        <f t="shared" si="36"/>
        <v>1</v>
      </c>
      <c r="AQ218" s="39" t="s">
        <v>34</v>
      </c>
      <c r="AR218" s="40" t="s">
        <v>35</v>
      </c>
      <c r="AS218" s="41">
        <v>40</v>
      </c>
      <c r="AT218" s="43" t="s">
        <v>29</v>
      </c>
      <c r="AU218" s="43" t="s">
        <v>29</v>
      </c>
      <c r="AV218" s="44" t="s">
        <v>29</v>
      </c>
      <c r="AW218" s="43" t="s">
        <v>29</v>
      </c>
      <c r="AX218" s="45" t="s">
        <v>29</v>
      </c>
      <c r="AY218" s="43" t="s">
        <v>29</v>
      </c>
      <c r="AZ218" s="43" t="s">
        <v>29</v>
      </c>
      <c r="BA218" s="46" t="s">
        <v>29</v>
      </c>
    </row>
    <row r="219" spans="18:53" ht="19.5" customHeight="1">
      <c r="R219" s="35" t="s">
        <v>84</v>
      </c>
      <c r="S219" s="36" t="s">
        <v>439</v>
      </c>
      <c r="T219" s="37" t="s">
        <v>472</v>
      </c>
      <c r="U219" s="206" t="b">
        <f t="shared" si="34"/>
        <v>0</v>
      </c>
      <c r="V219" s="38" t="b">
        <f t="shared" si="32"/>
        <v>0</v>
      </c>
      <c r="W219" s="203" t="b">
        <f t="shared" si="35"/>
        <v>1</v>
      </c>
      <c r="X219" s="39" t="s">
        <v>26</v>
      </c>
      <c r="Y219" s="40" t="s">
        <v>27</v>
      </c>
      <c r="Z219" s="41">
        <v>51</v>
      </c>
      <c r="AA219" s="42" t="s">
        <v>28</v>
      </c>
      <c r="AB219" s="43" t="s">
        <v>29</v>
      </c>
      <c r="AC219" s="43" t="s">
        <v>29</v>
      </c>
      <c r="AD219" s="44" t="s">
        <v>29</v>
      </c>
      <c r="AE219" s="43" t="s">
        <v>29</v>
      </c>
      <c r="AF219" s="45" t="s">
        <v>30</v>
      </c>
      <c r="AG219" s="43" t="s">
        <v>30</v>
      </c>
      <c r="AH219" s="43" t="s">
        <v>30</v>
      </c>
      <c r="AI219" s="46" t="s">
        <v>29</v>
      </c>
      <c r="AK219" s="35" t="s">
        <v>473</v>
      </c>
      <c r="AL219" s="47" t="s">
        <v>474</v>
      </c>
      <c r="AM219" s="37" t="s">
        <v>33</v>
      </c>
      <c r="AN219" s="209" t="b">
        <f t="shared" si="33"/>
        <v>1</v>
      </c>
      <c r="AO219" s="206" t="b">
        <f t="shared" si="37"/>
        <v>1</v>
      </c>
      <c r="AP219" s="39" t="b">
        <f t="shared" si="36"/>
        <v>1</v>
      </c>
      <c r="AQ219" s="39" t="s">
        <v>34</v>
      </c>
      <c r="AR219" s="40" t="s">
        <v>35</v>
      </c>
      <c r="AS219" s="41">
        <v>29</v>
      </c>
      <c r="AT219" s="43" t="s">
        <v>29</v>
      </c>
      <c r="AU219" s="43" t="s">
        <v>29</v>
      </c>
      <c r="AV219" s="44" t="s">
        <v>29</v>
      </c>
      <c r="AW219" s="43" t="s">
        <v>29</v>
      </c>
      <c r="AX219" s="45" t="s">
        <v>29</v>
      </c>
      <c r="AY219" s="43" t="s">
        <v>29</v>
      </c>
      <c r="AZ219" s="43" t="s">
        <v>29</v>
      </c>
      <c r="BA219" s="46" t="s">
        <v>29</v>
      </c>
    </row>
    <row r="220" spans="18:53" ht="19.5" customHeight="1">
      <c r="R220" s="35" t="s">
        <v>84</v>
      </c>
      <c r="S220" s="36" t="s">
        <v>384</v>
      </c>
      <c r="T220" s="37" t="s">
        <v>472</v>
      </c>
      <c r="U220" s="206" t="b">
        <f t="shared" si="34"/>
        <v>0</v>
      </c>
      <c r="V220" s="38" t="b">
        <f t="shared" si="32"/>
        <v>0</v>
      </c>
      <c r="W220" s="203" t="b">
        <f t="shared" si="35"/>
        <v>1</v>
      </c>
      <c r="X220" s="39" t="s">
        <v>26</v>
      </c>
      <c r="Y220" s="40" t="s">
        <v>27</v>
      </c>
      <c r="Z220" s="41">
        <v>17</v>
      </c>
      <c r="AA220" s="42" t="s">
        <v>28</v>
      </c>
      <c r="AB220" s="43" t="s">
        <v>29</v>
      </c>
      <c r="AC220" s="43" t="s">
        <v>29</v>
      </c>
      <c r="AD220" s="44" t="s">
        <v>29</v>
      </c>
      <c r="AE220" s="43" t="s">
        <v>29</v>
      </c>
      <c r="AF220" s="45" t="s">
        <v>30</v>
      </c>
      <c r="AG220" s="43" t="s">
        <v>30</v>
      </c>
      <c r="AH220" s="43" t="s">
        <v>30</v>
      </c>
      <c r="AI220" s="46" t="s">
        <v>29</v>
      </c>
      <c r="AK220" s="35" t="s">
        <v>473</v>
      </c>
      <c r="AL220" s="47" t="s">
        <v>475</v>
      </c>
      <c r="AM220" s="37" t="s">
        <v>33</v>
      </c>
      <c r="AN220" s="209" t="b">
        <f t="shared" si="33"/>
        <v>1</v>
      </c>
      <c r="AO220" s="206" t="b">
        <f t="shared" si="37"/>
        <v>1</v>
      </c>
      <c r="AP220" s="39" t="b">
        <f t="shared" si="36"/>
        <v>1</v>
      </c>
      <c r="AQ220" s="39" t="s">
        <v>34</v>
      </c>
      <c r="AR220" s="40" t="s">
        <v>35</v>
      </c>
      <c r="AS220" s="41">
        <v>11</v>
      </c>
      <c r="AT220" s="43" t="s">
        <v>29</v>
      </c>
      <c r="AU220" s="43" t="s">
        <v>29</v>
      </c>
      <c r="AV220" s="44" t="s">
        <v>29</v>
      </c>
      <c r="AW220" s="43" t="s">
        <v>29</v>
      </c>
      <c r="AX220" s="45" t="s">
        <v>29</v>
      </c>
      <c r="AY220" s="43" t="s">
        <v>29</v>
      </c>
      <c r="AZ220" s="43" t="s">
        <v>29</v>
      </c>
      <c r="BA220" s="46" t="s">
        <v>29</v>
      </c>
    </row>
    <row r="221" spans="18:53" ht="19.5" customHeight="1">
      <c r="R221" s="35" t="s">
        <v>84</v>
      </c>
      <c r="S221" s="36" t="s">
        <v>476</v>
      </c>
      <c r="T221" s="37" t="s">
        <v>472</v>
      </c>
      <c r="U221" s="206" t="b">
        <f t="shared" si="34"/>
        <v>0</v>
      </c>
      <c r="V221" s="38" t="b">
        <f t="shared" si="32"/>
        <v>0</v>
      </c>
      <c r="W221" s="203" t="b">
        <f t="shared" si="35"/>
        <v>1</v>
      </c>
      <c r="X221" s="39" t="s">
        <v>26</v>
      </c>
      <c r="Y221" s="40" t="s">
        <v>27</v>
      </c>
      <c r="Z221" s="41">
        <v>24</v>
      </c>
      <c r="AA221" s="42" t="s">
        <v>28</v>
      </c>
      <c r="AB221" s="43" t="s">
        <v>29</v>
      </c>
      <c r="AC221" s="43" t="s">
        <v>29</v>
      </c>
      <c r="AD221" s="44" t="s">
        <v>29</v>
      </c>
      <c r="AE221" s="43" t="s">
        <v>29</v>
      </c>
      <c r="AF221" s="45" t="s">
        <v>30</v>
      </c>
      <c r="AG221" s="43" t="s">
        <v>30</v>
      </c>
      <c r="AH221" s="43" t="s">
        <v>30</v>
      </c>
      <c r="AI221" s="46" t="s">
        <v>29</v>
      </c>
      <c r="AK221" s="35" t="s">
        <v>473</v>
      </c>
      <c r="AL221" s="47" t="s">
        <v>142</v>
      </c>
      <c r="AM221" s="37" t="s">
        <v>33</v>
      </c>
      <c r="AN221" s="209" t="b">
        <f t="shared" si="33"/>
        <v>1</v>
      </c>
      <c r="AO221" s="206" t="b">
        <f t="shared" si="37"/>
        <v>1</v>
      </c>
      <c r="AP221" s="39" t="b">
        <f t="shared" si="36"/>
        <v>1</v>
      </c>
      <c r="AQ221" s="39" t="s">
        <v>34</v>
      </c>
      <c r="AR221" s="40" t="s">
        <v>35</v>
      </c>
      <c r="AS221" s="41">
        <v>12</v>
      </c>
      <c r="AT221" s="43" t="s">
        <v>29</v>
      </c>
      <c r="AU221" s="43" t="s">
        <v>29</v>
      </c>
      <c r="AV221" s="44" t="s">
        <v>29</v>
      </c>
      <c r="AW221" s="43" t="s">
        <v>29</v>
      </c>
      <c r="AX221" s="45" t="s">
        <v>29</v>
      </c>
      <c r="AY221" s="43" t="s">
        <v>29</v>
      </c>
      <c r="AZ221" s="43" t="s">
        <v>29</v>
      </c>
      <c r="BA221" s="46" t="s">
        <v>29</v>
      </c>
    </row>
    <row r="222" spans="18:53" ht="19.5" customHeight="1">
      <c r="R222" s="35" t="s">
        <v>84</v>
      </c>
      <c r="S222" s="36" t="s">
        <v>477</v>
      </c>
      <c r="T222" s="37" t="s">
        <v>472</v>
      </c>
      <c r="U222" s="206" t="b">
        <f t="shared" si="34"/>
        <v>0</v>
      </c>
      <c r="V222" s="38" t="b">
        <f t="shared" si="32"/>
        <v>0</v>
      </c>
      <c r="W222" s="203" t="b">
        <f t="shared" si="35"/>
        <v>1</v>
      </c>
      <c r="X222" s="39" t="s">
        <v>26</v>
      </c>
      <c r="Y222" s="40" t="s">
        <v>27</v>
      </c>
      <c r="Z222" s="41">
        <v>24</v>
      </c>
      <c r="AA222" s="42" t="s">
        <v>28</v>
      </c>
      <c r="AB222" s="43" t="s">
        <v>29</v>
      </c>
      <c r="AC222" s="43" t="s">
        <v>29</v>
      </c>
      <c r="AD222" s="44" t="s">
        <v>29</v>
      </c>
      <c r="AE222" s="43" t="s">
        <v>29</v>
      </c>
      <c r="AF222" s="45" t="s">
        <v>30</v>
      </c>
      <c r="AG222" s="43" t="s">
        <v>30</v>
      </c>
      <c r="AH222" s="43" t="s">
        <v>30</v>
      </c>
      <c r="AI222" s="46" t="s">
        <v>29</v>
      </c>
      <c r="AK222" s="35" t="s">
        <v>473</v>
      </c>
      <c r="AL222" s="47" t="s">
        <v>478</v>
      </c>
      <c r="AM222" s="37" t="s">
        <v>33</v>
      </c>
      <c r="AN222" s="209" t="b">
        <f t="shared" si="33"/>
        <v>1</v>
      </c>
      <c r="AO222" s="206" t="b">
        <f t="shared" si="37"/>
        <v>1</v>
      </c>
      <c r="AP222" s="39" t="b">
        <f t="shared" si="36"/>
        <v>1</v>
      </c>
      <c r="AQ222" s="39" t="s">
        <v>34</v>
      </c>
      <c r="AR222" s="40" t="s">
        <v>35</v>
      </c>
      <c r="AS222" s="41">
        <v>14</v>
      </c>
      <c r="AT222" s="43" t="s">
        <v>29</v>
      </c>
      <c r="AU222" s="43" t="s">
        <v>29</v>
      </c>
      <c r="AV222" s="44" t="s">
        <v>29</v>
      </c>
      <c r="AW222" s="43" t="s">
        <v>29</v>
      </c>
      <c r="AX222" s="45" t="s">
        <v>29</v>
      </c>
      <c r="AY222" s="43" t="s">
        <v>29</v>
      </c>
      <c r="AZ222" s="43" t="s">
        <v>29</v>
      </c>
      <c r="BA222" s="46" t="s">
        <v>29</v>
      </c>
    </row>
    <row r="223" spans="18:53" ht="19.5" customHeight="1">
      <c r="R223" s="35" t="s">
        <v>84</v>
      </c>
      <c r="S223" s="36" t="s">
        <v>479</v>
      </c>
      <c r="T223" s="37" t="s">
        <v>472</v>
      </c>
      <c r="U223" s="206" t="b">
        <f t="shared" si="34"/>
        <v>0</v>
      </c>
      <c r="V223" s="38" t="b">
        <f t="shared" si="32"/>
        <v>0</v>
      </c>
      <c r="W223" s="203" t="b">
        <f t="shared" si="35"/>
        <v>1</v>
      </c>
      <c r="X223" s="39" t="s">
        <v>26</v>
      </c>
      <c r="Y223" s="40" t="s">
        <v>27</v>
      </c>
      <c r="Z223" s="41">
        <v>5</v>
      </c>
      <c r="AA223" s="42" t="s">
        <v>28</v>
      </c>
      <c r="AB223" s="43" t="s">
        <v>29</v>
      </c>
      <c r="AC223" s="43" t="s">
        <v>29</v>
      </c>
      <c r="AD223" s="44" t="s">
        <v>29</v>
      </c>
      <c r="AE223" s="43" t="s">
        <v>29</v>
      </c>
      <c r="AF223" s="45" t="s">
        <v>30</v>
      </c>
      <c r="AG223" s="43" t="s">
        <v>30</v>
      </c>
      <c r="AH223" s="43" t="s">
        <v>30</v>
      </c>
      <c r="AI223" s="46" t="s">
        <v>29</v>
      </c>
      <c r="AK223" s="35" t="s">
        <v>473</v>
      </c>
      <c r="AL223" s="47" t="s">
        <v>480</v>
      </c>
      <c r="AM223" s="37" t="s">
        <v>33</v>
      </c>
      <c r="AN223" s="209" t="b">
        <f t="shared" si="33"/>
        <v>1</v>
      </c>
      <c r="AO223" s="206" t="b">
        <f t="shared" si="37"/>
        <v>1</v>
      </c>
      <c r="AP223" s="39" t="b">
        <f t="shared" si="36"/>
        <v>1</v>
      </c>
      <c r="AQ223" s="39" t="s">
        <v>34</v>
      </c>
      <c r="AR223" s="40" t="s">
        <v>35</v>
      </c>
      <c r="AS223" s="41">
        <v>16</v>
      </c>
      <c r="AT223" s="43" t="s">
        <v>29</v>
      </c>
      <c r="AU223" s="43" t="s">
        <v>29</v>
      </c>
      <c r="AV223" s="44" t="s">
        <v>29</v>
      </c>
      <c r="AW223" s="43" t="s">
        <v>29</v>
      </c>
      <c r="AX223" s="45" t="s">
        <v>29</v>
      </c>
      <c r="AY223" s="43" t="s">
        <v>29</v>
      </c>
      <c r="AZ223" s="43" t="s">
        <v>29</v>
      </c>
      <c r="BA223" s="46" t="s">
        <v>29</v>
      </c>
    </row>
    <row r="224" spans="18:53" ht="19.5" customHeight="1">
      <c r="R224" s="35" t="s">
        <v>84</v>
      </c>
      <c r="S224" s="36" t="s">
        <v>481</v>
      </c>
      <c r="T224" s="37" t="s">
        <v>472</v>
      </c>
      <c r="U224" s="206" t="b">
        <f t="shared" si="34"/>
        <v>0</v>
      </c>
      <c r="V224" s="38" t="b">
        <f t="shared" si="32"/>
        <v>0</v>
      </c>
      <c r="W224" s="203" t="b">
        <f t="shared" si="35"/>
        <v>1</v>
      </c>
      <c r="X224" s="39" t="s">
        <v>26</v>
      </c>
      <c r="Y224" s="40" t="s">
        <v>27</v>
      </c>
      <c r="Z224" s="41">
        <v>43</v>
      </c>
      <c r="AA224" s="42" t="s">
        <v>28</v>
      </c>
      <c r="AB224" s="43" t="s">
        <v>29</v>
      </c>
      <c r="AC224" s="43" t="s">
        <v>29</v>
      </c>
      <c r="AD224" s="44" t="s">
        <v>29</v>
      </c>
      <c r="AE224" s="43" t="s">
        <v>29</v>
      </c>
      <c r="AF224" s="45" t="s">
        <v>30</v>
      </c>
      <c r="AG224" s="43" t="s">
        <v>30</v>
      </c>
      <c r="AH224" s="43" t="s">
        <v>30</v>
      </c>
      <c r="AI224" s="46" t="s">
        <v>29</v>
      </c>
      <c r="AK224" s="35" t="s">
        <v>473</v>
      </c>
      <c r="AL224" s="47" t="s">
        <v>62</v>
      </c>
      <c r="AM224" s="37" t="s">
        <v>33</v>
      </c>
      <c r="AN224" s="209" t="b">
        <f t="shared" si="33"/>
        <v>1</v>
      </c>
      <c r="AO224" s="206" t="b">
        <f t="shared" si="37"/>
        <v>1</v>
      </c>
      <c r="AP224" s="39" t="b">
        <f t="shared" si="36"/>
        <v>1</v>
      </c>
      <c r="AQ224" s="39" t="s">
        <v>34</v>
      </c>
      <c r="AR224" s="40" t="s">
        <v>35</v>
      </c>
      <c r="AS224" s="41">
        <v>19</v>
      </c>
      <c r="AT224" s="43" t="s">
        <v>29</v>
      </c>
      <c r="AU224" s="43" t="s">
        <v>29</v>
      </c>
      <c r="AV224" s="44" t="s">
        <v>29</v>
      </c>
      <c r="AW224" s="43" t="s">
        <v>29</v>
      </c>
      <c r="AX224" s="45" t="s">
        <v>29</v>
      </c>
      <c r="AY224" s="43" t="s">
        <v>29</v>
      </c>
      <c r="AZ224" s="43" t="s">
        <v>29</v>
      </c>
      <c r="BA224" s="46" t="s">
        <v>29</v>
      </c>
    </row>
    <row r="225" spans="18:53" ht="19.5" customHeight="1">
      <c r="R225" s="35" t="s">
        <v>84</v>
      </c>
      <c r="S225" s="36" t="s">
        <v>482</v>
      </c>
      <c r="T225" s="37" t="s">
        <v>472</v>
      </c>
      <c r="U225" s="206" t="b">
        <f t="shared" si="34"/>
        <v>0</v>
      </c>
      <c r="V225" s="38" t="b">
        <f t="shared" si="32"/>
        <v>0</v>
      </c>
      <c r="W225" s="203" t="b">
        <f t="shared" si="35"/>
        <v>1</v>
      </c>
      <c r="X225" s="39" t="s">
        <v>26</v>
      </c>
      <c r="Y225" s="40" t="s">
        <v>27</v>
      </c>
      <c r="Z225" s="41">
        <v>12</v>
      </c>
      <c r="AA225" s="42" t="s">
        <v>28</v>
      </c>
      <c r="AB225" s="43" t="s">
        <v>29</v>
      </c>
      <c r="AC225" s="43" t="s">
        <v>29</v>
      </c>
      <c r="AD225" s="44" t="s">
        <v>29</v>
      </c>
      <c r="AE225" s="43" t="s">
        <v>29</v>
      </c>
      <c r="AF225" s="45" t="s">
        <v>30</v>
      </c>
      <c r="AG225" s="43" t="s">
        <v>30</v>
      </c>
      <c r="AH225" s="43" t="s">
        <v>30</v>
      </c>
      <c r="AI225" s="46" t="s">
        <v>29</v>
      </c>
      <c r="AK225" s="35" t="s">
        <v>473</v>
      </c>
      <c r="AL225" s="47" t="s">
        <v>169</v>
      </c>
      <c r="AM225" s="37" t="s">
        <v>33</v>
      </c>
      <c r="AN225" s="209" t="b">
        <f t="shared" si="33"/>
        <v>1</v>
      </c>
      <c r="AO225" s="206" t="b">
        <f t="shared" si="37"/>
        <v>1</v>
      </c>
      <c r="AP225" s="39" t="b">
        <f t="shared" si="36"/>
        <v>1</v>
      </c>
      <c r="AQ225" s="39" t="s">
        <v>34</v>
      </c>
      <c r="AR225" s="40" t="s">
        <v>35</v>
      </c>
      <c r="AS225" s="41">
        <v>17</v>
      </c>
      <c r="AT225" s="43" t="s">
        <v>29</v>
      </c>
      <c r="AU225" s="43" t="s">
        <v>29</v>
      </c>
      <c r="AV225" s="44" t="s">
        <v>29</v>
      </c>
      <c r="AW225" s="43" t="s">
        <v>29</v>
      </c>
      <c r="AX225" s="45" t="s">
        <v>29</v>
      </c>
      <c r="AY225" s="43" t="s">
        <v>29</v>
      </c>
      <c r="AZ225" s="43" t="s">
        <v>29</v>
      </c>
      <c r="BA225" s="46" t="s">
        <v>29</v>
      </c>
    </row>
    <row r="226" spans="18:53" ht="19.5" customHeight="1">
      <c r="R226" s="35" t="s">
        <v>84</v>
      </c>
      <c r="S226" s="36" t="s">
        <v>483</v>
      </c>
      <c r="T226" s="37" t="s">
        <v>472</v>
      </c>
      <c r="U226" s="206" t="b">
        <f t="shared" si="34"/>
        <v>0</v>
      </c>
      <c r="V226" s="38" t="b">
        <f t="shared" si="32"/>
        <v>0</v>
      </c>
      <c r="W226" s="203" t="b">
        <f t="shared" si="35"/>
        <v>1</v>
      </c>
      <c r="X226" s="39" t="s">
        <v>26</v>
      </c>
      <c r="Y226" s="40" t="s">
        <v>27</v>
      </c>
      <c r="Z226" s="41">
        <v>20</v>
      </c>
      <c r="AA226" s="42" t="s">
        <v>28</v>
      </c>
      <c r="AB226" s="43" t="s">
        <v>29</v>
      </c>
      <c r="AC226" s="43" t="s">
        <v>29</v>
      </c>
      <c r="AD226" s="44" t="s">
        <v>29</v>
      </c>
      <c r="AE226" s="43" t="s">
        <v>29</v>
      </c>
      <c r="AF226" s="45" t="s">
        <v>30</v>
      </c>
      <c r="AG226" s="43" t="s">
        <v>30</v>
      </c>
      <c r="AH226" s="43" t="s">
        <v>30</v>
      </c>
      <c r="AI226" s="46" t="s">
        <v>29</v>
      </c>
      <c r="AK226" s="35" t="s">
        <v>473</v>
      </c>
      <c r="AL226" s="47" t="s">
        <v>484</v>
      </c>
      <c r="AM226" s="37" t="s">
        <v>33</v>
      </c>
      <c r="AN226" s="209" t="b">
        <f t="shared" si="33"/>
        <v>1</v>
      </c>
      <c r="AO226" s="206" t="b">
        <f t="shared" si="37"/>
        <v>1</v>
      </c>
      <c r="AP226" s="39" t="b">
        <f t="shared" si="36"/>
        <v>1</v>
      </c>
      <c r="AQ226" s="39" t="s">
        <v>34</v>
      </c>
      <c r="AR226" s="40" t="s">
        <v>35</v>
      </c>
      <c r="AS226" s="41">
        <v>11</v>
      </c>
      <c r="AT226" s="43" t="s">
        <v>29</v>
      </c>
      <c r="AU226" s="43" t="s">
        <v>29</v>
      </c>
      <c r="AV226" s="44" t="s">
        <v>29</v>
      </c>
      <c r="AW226" s="43" t="s">
        <v>29</v>
      </c>
      <c r="AX226" s="45" t="s">
        <v>29</v>
      </c>
      <c r="AY226" s="43" t="s">
        <v>29</v>
      </c>
      <c r="AZ226" s="43" t="s">
        <v>29</v>
      </c>
      <c r="BA226" s="46" t="s">
        <v>29</v>
      </c>
    </row>
    <row r="227" spans="18:53" ht="19.5" customHeight="1">
      <c r="R227" s="35" t="s">
        <v>84</v>
      </c>
      <c r="S227" s="36" t="s">
        <v>449</v>
      </c>
      <c r="T227" s="37" t="s">
        <v>472</v>
      </c>
      <c r="U227" s="206" t="b">
        <f t="shared" si="34"/>
        <v>0</v>
      </c>
      <c r="V227" s="38" t="b">
        <f t="shared" si="32"/>
        <v>0</v>
      </c>
      <c r="W227" s="203" t="b">
        <f t="shared" si="35"/>
        <v>1</v>
      </c>
      <c r="X227" s="39" t="s">
        <v>26</v>
      </c>
      <c r="Y227" s="40" t="s">
        <v>27</v>
      </c>
      <c r="Z227" s="41">
        <v>40</v>
      </c>
      <c r="AA227" s="42" t="s">
        <v>28</v>
      </c>
      <c r="AB227" s="43" t="s">
        <v>29</v>
      </c>
      <c r="AC227" s="43" t="s">
        <v>29</v>
      </c>
      <c r="AD227" s="44" t="s">
        <v>29</v>
      </c>
      <c r="AE227" s="43" t="s">
        <v>29</v>
      </c>
      <c r="AF227" s="45" t="s">
        <v>30</v>
      </c>
      <c r="AG227" s="43" t="s">
        <v>30</v>
      </c>
      <c r="AH227" s="43" t="s">
        <v>30</v>
      </c>
      <c r="AI227" s="46" t="s">
        <v>29</v>
      </c>
      <c r="AK227" s="35" t="s">
        <v>473</v>
      </c>
      <c r="AL227" s="47" t="s">
        <v>181</v>
      </c>
      <c r="AM227" s="37" t="s">
        <v>33</v>
      </c>
      <c r="AN227" s="209" t="b">
        <f t="shared" si="33"/>
        <v>1</v>
      </c>
      <c r="AO227" s="206" t="b">
        <f t="shared" si="37"/>
        <v>1</v>
      </c>
      <c r="AP227" s="39" t="b">
        <f t="shared" si="36"/>
        <v>1</v>
      </c>
      <c r="AQ227" s="39" t="s">
        <v>34</v>
      </c>
      <c r="AR227" s="40" t="s">
        <v>35</v>
      </c>
      <c r="AS227" s="41">
        <v>11</v>
      </c>
      <c r="AT227" s="43" t="s">
        <v>29</v>
      </c>
      <c r="AU227" s="43" t="s">
        <v>29</v>
      </c>
      <c r="AV227" s="44" t="s">
        <v>29</v>
      </c>
      <c r="AW227" s="43" t="s">
        <v>29</v>
      </c>
      <c r="AX227" s="45" t="s">
        <v>29</v>
      </c>
      <c r="AY227" s="43" t="s">
        <v>29</v>
      </c>
      <c r="AZ227" s="43" t="s">
        <v>29</v>
      </c>
      <c r="BA227" s="46" t="s">
        <v>29</v>
      </c>
    </row>
    <row r="228" spans="18:53" ht="19.5" customHeight="1">
      <c r="R228" s="35" t="s">
        <v>84</v>
      </c>
      <c r="S228" s="36" t="s">
        <v>390</v>
      </c>
      <c r="T228" s="37" t="s">
        <v>472</v>
      </c>
      <c r="U228" s="206" t="b">
        <f t="shared" si="34"/>
        <v>0</v>
      </c>
      <c r="V228" s="38" t="b">
        <f t="shared" si="32"/>
        <v>0</v>
      </c>
      <c r="W228" s="203" t="b">
        <f t="shared" si="35"/>
        <v>1</v>
      </c>
      <c r="X228" s="39" t="s">
        <v>26</v>
      </c>
      <c r="Y228" s="40" t="s">
        <v>27</v>
      </c>
      <c r="Z228" s="41">
        <v>37</v>
      </c>
      <c r="AA228" s="42" t="s">
        <v>28</v>
      </c>
      <c r="AB228" s="43" t="s">
        <v>29</v>
      </c>
      <c r="AC228" s="43" t="s">
        <v>29</v>
      </c>
      <c r="AD228" s="44" t="s">
        <v>29</v>
      </c>
      <c r="AE228" s="43" t="s">
        <v>29</v>
      </c>
      <c r="AF228" s="45" t="s">
        <v>30</v>
      </c>
      <c r="AG228" s="43" t="s">
        <v>30</v>
      </c>
      <c r="AH228" s="43" t="s">
        <v>30</v>
      </c>
      <c r="AI228" s="46" t="s">
        <v>29</v>
      </c>
      <c r="AK228" s="35" t="s">
        <v>473</v>
      </c>
      <c r="AL228" s="47" t="s">
        <v>185</v>
      </c>
      <c r="AM228" s="37" t="s">
        <v>33</v>
      </c>
      <c r="AN228" s="209" t="b">
        <f t="shared" si="33"/>
        <v>1</v>
      </c>
      <c r="AO228" s="206" t="b">
        <f t="shared" si="37"/>
        <v>1</v>
      </c>
      <c r="AP228" s="39" t="b">
        <f t="shared" si="36"/>
        <v>1</v>
      </c>
      <c r="AQ228" s="39" t="s">
        <v>34</v>
      </c>
      <c r="AR228" s="40" t="s">
        <v>35</v>
      </c>
      <c r="AS228" s="41">
        <v>35</v>
      </c>
      <c r="AT228" s="43" t="s">
        <v>29</v>
      </c>
      <c r="AU228" s="43" t="s">
        <v>29</v>
      </c>
      <c r="AV228" s="44" t="s">
        <v>29</v>
      </c>
      <c r="AW228" s="43" t="s">
        <v>29</v>
      </c>
      <c r="AX228" s="45" t="s">
        <v>29</v>
      </c>
      <c r="AY228" s="43" t="s">
        <v>29</v>
      </c>
      <c r="AZ228" s="43" t="s">
        <v>29</v>
      </c>
      <c r="BA228" s="46" t="s">
        <v>29</v>
      </c>
    </row>
    <row r="229" spans="18:53" ht="19.5" customHeight="1">
      <c r="R229" s="35" t="s">
        <v>84</v>
      </c>
      <c r="S229" s="36" t="s">
        <v>452</v>
      </c>
      <c r="T229" s="37" t="s">
        <v>472</v>
      </c>
      <c r="U229" s="206" t="b">
        <f t="shared" si="34"/>
        <v>0</v>
      </c>
      <c r="V229" s="38" t="b">
        <f t="shared" si="32"/>
        <v>0</v>
      </c>
      <c r="W229" s="203" t="b">
        <f t="shared" si="35"/>
        <v>1</v>
      </c>
      <c r="X229" s="39" t="s">
        <v>26</v>
      </c>
      <c r="Y229" s="40" t="s">
        <v>27</v>
      </c>
      <c r="Z229" s="41">
        <v>17</v>
      </c>
      <c r="AA229" s="42" t="s">
        <v>28</v>
      </c>
      <c r="AB229" s="43" t="s">
        <v>29</v>
      </c>
      <c r="AC229" s="43" t="s">
        <v>29</v>
      </c>
      <c r="AD229" s="44" t="s">
        <v>29</v>
      </c>
      <c r="AE229" s="43" t="s">
        <v>29</v>
      </c>
      <c r="AF229" s="45" t="s">
        <v>30</v>
      </c>
      <c r="AG229" s="43" t="s">
        <v>30</v>
      </c>
      <c r="AH229" s="43" t="s">
        <v>30</v>
      </c>
      <c r="AI229" s="46" t="s">
        <v>29</v>
      </c>
      <c r="AK229" s="35" t="s">
        <v>473</v>
      </c>
      <c r="AL229" s="47" t="s">
        <v>485</v>
      </c>
      <c r="AM229" s="37" t="s">
        <v>33</v>
      </c>
      <c r="AN229" s="209" t="b">
        <f t="shared" si="33"/>
        <v>1</v>
      </c>
      <c r="AO229" s="206" t="b">
        <f t="shared" si="37"/>
        <v>1</v>
      </c>
      <c r="AP229" s="39" t="b">
        <f t="shared" si="36"/>
        <v>1</v>
      </c>
      <c r="AQ229" s="39" t="s">
        <v>26</v>
      </c>
      <c r="AR229" s="40" t="s">
        <v>35</v>
      </c>
      <c r="AS229" s="41">
        <v>17</v>
      </c>
      <c r="AT229" s="43" t="s">
        <v>29</v>
      </c>
      <c r="AU229" s="43" t="s">
        <v>29</v>
      </c>
      <c r="AV229" s="44" t="s">
        <v>29</v>
      </c>
      <c r="AW229" s="43" t="s">
        <v>29</v>
      </c>
      <c r="AX229" s="45" t="s">
        <v>29</v>
      </c>
      <c r="AY229" s="43" t="s">
        <v>29</v>
      </c>
      <c r="AZ229" s="43" t="s">
        <v>29</v>
      </c>
      <c r="BA229" s="46" t="s">
        <v>29</v>
      </c>
    </row>
    <row r="230" spans="18:53" ht="19.5" customHeight="1">
      <c r="R230" s="35" t="s">
        <v>84</v>
      </c>
      <c r="S230" s="36" t="s">
        <v>394</v>
      </c>
      <c r="T230" s="37" t="s">
        <v>472</v>
      </c>
      <c r="U230" s="206" t="b">
        <f t="shared" si="34"/>
        <v>0</v>
      </c>
      <c r="V230" s="38" t="b">
        <f t="shared" si="32"/>
        <v>0</v>
      </c>
      <c r="W230" s="203" t="b">
        <f t="shared" si="35"/>
        <v>1</v>
      </c>
      <c r="X230" s="39" t="s">
        <v>26</v>
      </c>
      <c r="Y230" s="40" t="s">
        <v>27</v>
      </c>
      <c r="Z230" s="41">
        <v>13</v>
      </c>
      <c r="AA230" s="42" t="s">
        <v>28</v>
      </c>
      <c r="AB230" s="43" t="s">
        <v>29</v>
      </c>
      <c r="AC230" s="43" t="s">
        <v>29</v>
      </c>
      <c r="AD230" s="44" t="s">
        <v>29</v>
      </c>
      <c r="AE230" s="43" t="s">
        <v>29</v>
      </c>
      <c r="AF230" s="45" t="s">
        <v>30</v>
      </c>
      <c r="AG230" s="43" t="s">
        <v>30</v>
      </c>
      <c r="AH230" s="43" t="s">
        <v>30</v>
      </c>
      <c r="AI230" s="46" t="s">
        <v>29</v>
      </c>
      <c r="AK230" s="35" t="s">
        <v>473</v>
      </c>
      <c r="AL230" s="47" t="s">
        <v>114</v>
      </c>
      <c r="AM230" s="37" t="s">
        <v>33</v>
      </c>
      <c r="AN230" s="209" t="b">
        <f t="shared" si="33"/>
        <v>1</v>
      </c>
      <c r="AO230" s="206" t="b">
        <f t="shared" si="37"/>
        <v>1</v>
      </c>
      <c r="AP230" s="39" t="b">
        <f t="shared" si="36"/>
        <v>1</v>
      </c>
      <c r="AQ230" s="39" t="s">
        <v>26</v>
      </c>
      <c r="AR230" s="40" t="s">
        <v>35</v>
      </c>
      <c r="AS230" s="41">
        <v>29</v>
      </c>
      <c r="AT230" s="43" t="s">
        <v>29</v>
      </c>
      <c r="AU230" s="43" t="s">
        <v>29</v>
      </c>
      <c r="AV230" s="44" t="s">
        <v>29</v>
      </c>
      <c r="AW230" s="43" t="s">
        <v>29</v>
      </c>
      <c r="AX230" s="45" t="s">
        <v>29</v>
      </c>
      <c r="AY230" s="43" t="s">
        <v>29</v>
      </c>
      <c r="AZ230" s="43" t="s">
        <v>29</v>
      </c>
      <c r="BA230" s="46" t="s">
        <v>29</v>
      </c>
    </row>
    <row r="231" spans="18:53" ht="19.5" customHeight="1">
      <c r="R231" s="35" t="s">
        <v>84</v>
      </c>
      <c r="S231" s="36" t="s">
        <v>486</v>
      </c>
      <c r="T231" s="37" t="s">
        <v>472</v>
      </c>
      <c r="U231" s="206" t="b">
        <f t="shared" si="34"/>
        <v>0</v>
      </c>
      <c r="V231" s="38" t="b">
        <f t="shared" si="32"/>
        <v>0</v>
      </c>
      <c r="W231" s="203" t="b">
        <f t="shared" si="35"/>
        <v>1</v>
      </c>
      <c r="X231" s="39" t="s">
        <v>26</v>
      </c>
      <c r="Y231" s="40" t="s">
        <v>27</v>
      </c>
      <c r="Z231" s="41">
        <v>17</v>
      </c>
      <c r="AA231" s="42" t="s">
        <v>28</v>
      </c>
      <c r="AB231" s="43" t="s">
        <v>29</v>
      </c>
      <c r="AC231" s="43" t="s">
        <v>29</v>
      </c>
      <c r="AD231" s="44" t="s">
        <v>29</v>
      </c>
      <c r="AE231" s="43" t="s">
        <v>29</v>
      </c>
      <c r="AF231" s="45" t="s">
        <v>30</v>
      </c>
      <c r="AG231" s="43" t="s">
        <v>30</v>
      </c>
      <c r="AH231" s="43" t="s">
        <v>30</v>
      </c>
      <c r="AI231" s="46" t="s">
        <v>29</v>
      </c>
      <c r="AK231" s="151" t="s">
        <v>473</v>
      </c>
      <c r="AL231" s="152" t="s">
        <v>487</v>
      </c>
      <c r="AM231" s="153" t="s">
        <v>33</v>
      </c>
      <c r="AN231" s="209" t="b">
        <f t="shared" si="33"/>
        <v>1</v>
      </c>
      <c r="AO231" s="34" t="b">
        <f t="shared" si="37"/>
        <v>1</v>
      </c>
      <c r="AP231" s="39" t="b">
        <f t="shared" si="36"/>
        <v>1</v>
      </c>
      <c r="AQ231" s="154" t="s">
        <v>26</v>
      </c>
      <c r="AR231" s="155" t="s">
        <v>35</v>
      </c>
      <c r="AS231" s="148">
        <v>0</v>
      </c>
      <c r="AT231" s="156" t="s">
        <v>29</v>
      </c>
      <c r="AU231" s="156" t="s">
        <v>29</v>
      </c>
      <c r="AV231" s="157" t="s">
        <v>29</v>
      </c>
      <c r="AW231" s="156" t="s">
        <v>29</v>
      </c>
      <c r="AX231" s="158" t="s">
        <v>29</v>
      </c>
      <c r="AY231" s="156" t="s">
        <v>29</v>
      </c>
      <c r="AZ231" s="156" t="s">
        <v>29</v>
      </c>
      <c r="BA231" s="159" t="s">
        <v>29</v>
      </c>
    </row>
    <row r="232" spans="18:53" ht="19.5" customHeight="1">
      <c r="R232" s="35" t="s">
        <v>84</v>
      </c>
      <c r="S232" s="36" t="s">
        <v>459</v>
      </c>
      <c r="T232" s="37" t="s">
        <v>472</v>
      </c>
      <c r="U232" s="206" t="b">
        <f t="shared" si="34"/>
        <v>0</v>
      </c>
      <c r="V232" s="38" t="b">
        <f t="shared" si="32"/>
        <v>0</v>
      </c>
      <c r="W232" s="203" t="b">
        <f t="shared" si="35"/>
        <v>1</v>
      </c>
      <c r="X232" s="39" t="s">
        <v>26</v>
      </c>
      <c r="Y232" s="40" t="s">
        <v>27</v>
      </c>
      <c r="Z232" s="41">
        <v>49</v>
      </c>
      <c r="AA232" s="42" t="s">
        <v>28</v>
      </c>
      <c r="AB232" s="43" t="s">
        <v>29</v>
      </c>
      <c r="AC232" s="43" t="s">
        <v>29</v>
      </c>
      <c r="AD232" s="44" t="s">
        <v>29</v>
      </c>
      <c r="AE232" s="43" t="s">
        <v>29</v>
      </c>
      <c r="AF232" s="45" t="s">
        <v>30</v>
      </c>
      <c r="AG232" s="43" t="s">
        <v>30</v>
      </c>
      <c r="AH232" s="43" t="s">
        <v>30</v>
      </c>
      <c r="AI232" s="46" t="s">
        <v>29</v>
      </c>
      <c r="AK232" s="35" t="s">
        <v>488</v>
      </c>
      <c r="AL232" s="47" t="s">
        <v>489</v>
      </c>
      <c r="AM232" s="37" t="s">
        <v>33</v>
      </c>
      <c r="AN232" s="209" t="b">
        <f t="shared" si="33"/>
        <v>1</v>
      </c>
      <c r="AO232" s="160" t="b">
        <f t="shared" si="37"/>
        <v>1</v>
      </c>
      <c r="AP232" s="39" t="b">
        <f t="shared" si="36"/>
        <v>1</v>
      </c>
      <c r="AQ232" s="39" t="s">
        <v>26</v>
      </c>
      <c r="AR232" s="40" t="s">
        <v>35</v>
      </c>
      <c r="AS232" s="41">
        <v>6</v>
      </c>
      <c r="AT232" s="43" t="s">
        <v>29</v>
      </c>
      <c r="AU232" s="43" t="s">
        <v>29</v>
      </c>
      <c r="AV232" s="44" t="s">
        <v>29</v>
      </c>
      <c r="AW232" s="43" t="s">
        <v>29</v>
      </c>
      <c r="AX232" s="45" t="s">
        <v>29</v>
      </c>
      <c r="AY232" s="43" t="s">
        <v>29</v>
      </c>
      <c r="AZ232" s="43" t="s">
        <v>29</v>
      </c>
      <c r="BA232" s="46" t="s">
        <v>29</v>
      </c>
    </row>
    <row r="233" spans="18:53" ht="19.5" customHeight="1">
      <c r="R233" s="35" t="s">
        <v>84</v>
      </c>
      <c r="S233" s="36" t="s">
        <v>490</v>
      </c>
      <c r="T233" s="37" t="s">
        <v>472</v>
      </c>
      <c r="U233" s="206" t="b">
        <f t="shared" si="34"/>
        <v>0</v>
      </c>
      <c r="V233" s="38" t="b">
        <f t="shared" si="32"/>
        <v>0</v>
      </c>
      <c r="W233" s="203" t="b">
        <f t="shared" si="35"/>
        <v>1</v>
      </c>
      <c r="X233" s="39" t="s">
        <v>26</v>
      </c>
      <c r="Y233" s="40" t="s">
        <v>27</v>
      </c>
      <c r="Z233" s="41">
        <v>18</v>
      </c>
      <c r="AA233" s="42" t="s">
        <v>28</v>
      </c>
      <c r="AB233" s="43" t="s">
        <v>29</v>
      </c>
      <c r="AC233" s="43" t="s">
        <v>29</v>
      </c>
      <c r="AD233" s="44" t="s">
        <v>29</v>
      </c>
      <c r="AE233" s="43" t="s">
        <v>29</v>
      </c>
      <c r="AF233" s="45" t="s">
        <v>30</v>
      </c>
      <c r="AG233" s="43" t="s">
        <v>30</v>
      </c>
      <c r="AH233" s="43" t="s">
        <v>30</v>
      </c>
      <c r="AI233" s="46" t="s">
        <v>29</v>
      </c>
      <c r="AK233" s="35" t="s">
        <v>488</v>
      </c>
      <c r="AL233" s="47" t="s">
        <v>491</v>
      </c>
      <c r="AM233" s="37" t="s">
        <v>33</v>
      </c>
      <c r="AN233" s="209" t="b">
        <f t="shared" si="33"/>
        <v>1</v>
      </c>
      <c r="AO233" s="160" t="b">
        <f t="shared" si="37"/>
        <v>1</v>
      </c>
      <c r="AP233" s="39" t="b">
        <f t="shared" si="36"/>
        <v>1</v>
      </c>
      <c r="AQ233" s="39" t="s">
        <v>26</v>
      </c>
      <c r="AR233" s="40" t="s">
        <v>35</v>
      </c>
      <c r="AS233" s="41">
        <v>8</v>
      </c>
      <c r="AT233" s="43" t="s">
        <v>29</v>
      </c>
      <c r="AU233" s="43" t="s">
        <v>29</v>
      </c>
      <c r="AV233" s="44" t="s">
        <v>29</v>
      </c>
      <c r="AW233" s="43" t="s">
        <v>29</v>
      </c>
      <c r="AX233" s="45" t="s">
        <v>29</v>
      </c>
      <c r="AY233" s="43" t="s">
        <v>29</v>
      </c>
      <c r="AZ233" s="43" t="s">
        <v>29</v>
      </c>
      <c r="BA233" s="46" t="s">
        <v>29</v>
      </c>
    </row>
    <row r="234" spans="18:53" ht="19.5" customHeight="1">
      <c r="R234" s="35" t="s">
        <v>84</v>
      </c>
      <c r="S234" s="36" t="s">
        <v>462</v>
      </c>
      <c r="T234" s="37" t="s">
        <v>472</v>
      </c>
      <c r="U234" s="206" t="b">
        <f t="shared" si="34"/>
        <v>0</v>
      </c>
      <c r="V234" s="38" t="b">
        <f t="shared" si="32"/>
        <v>0</v>
      </c>
      <c r="W234" s="203" t="b">
        <f t="shared" si="35"/>
        <v>1</v>
      </c>
      <c r="X234" s="39" t="s">
        <v>26</v>
      </c>
      <c r="Y234" s="40" t="s">
        <v>27</v>
      </c>
      <c r="Z234" s="41">
        <v>62</v>
      </c>
      <c r="AA234" s="42" t="s">
        <v>28</v>
      </c>
      <c r="AB234" s="43" t="s">
        <v>29</v>
      </c>
      <c r="AC234" s="43" t="s">
        <v>29</v>
      </c>
      <c r="AD234" s="44" t="s">
        <v>29</v>
      </c>
      <c r="AE234" s="43" t="s">
        <v>29</v>
      </c>
      <c r="AF234" s="45" t="s">
        <v>30</v>
      </c>
      <c r="AG234" s="43" t="s">
        <v>30</v>
      </c>
      <c r="AH234" s="43" t="s">
        <v>30</v>
      </c>
      <c r="AI234" s="46" t="s">
        <v>29</v>
      </c>
      <c r="AK234" s="35" t="s">
        <v>488</v>
      </c>
      <c r="AL234" s="47" t="s">
        <v>492</v>
      </c>
      <c r="AM234" s="37" t="s">
        <v>33</v>
      </c>
      <c r="AN234" s="209" t="b">
        <f t="shared" si="33"/>
        <v>1</v>
      </c>
      <c r="AO234" s="160" t="b">
        <f t="shared" si="37"/>
        <v>1</v>
      </c>
      <c r="AP234" s="39" t="b">
        <f t="shared" si="36"/>
        <v>1</v>
      </c>
      <c r="AQ234" s="39" t="s">
        <v>26</v>
      </c>
      <c r="AR234" s="40" t="s">
        <v>35</v>
      </c>
      <c r="AS234" s="41">
        <v>3</v>
      </c>
      <c r="AT234" s="43" t="s">
        <v>29</v>
      </c>
      <c r="AU234" s="43" t="s">
        <v>29</v>
      </c>
      <c r="AV234" s="44" t="s">
        <v>29</v>
      </c>
      <c r="AW234" s="43" t="s">
        <v>29</v>
      </c>
      <c r="AX234" s="45" t="s">
        <v>29</v>
      </c>
      <c r="AY234" s="43" t="s">
        <v>29</v>
      </c>
      <c r="AZ234" s="43" t="s">
        <v>29</v>
      </c>
      <c r="BA234" s="46" t="s">
        <v>29</v>
      </c>
    </row>
    <row r="235" spans="18:53" ht="19.5" customHeight="1">
      <c r="R235" s="35" t="s">
        <v>84</v>
      </c>
      <c r="S235" s="36" t="s">
        <v>419</v>
      </c>
      <c r="T235" s="37" t="s">
        <v>472</v>
      </c>
      <c r="U235" s="206" t="b">
        <f t="shared" si="34"/>
        <v>0</v>
      </c>
      <c r="V235" s="38" t="b">
        <f t="shared" si="32"/>
        <v>0</v>
      </c>
      <c r="W235" s="203" t="b">
        <f t="shared" si="35"/>
        <v>1</v>
      </c>
      <c r="X235" s="39" t="s">
        <v>26</v>
      </c>
      <c r="Y235" s="40" t="s">
        <v>27</v>
      </c>
      <c r="Z235" s="41">
        <v>13</v>
      </c>
      <c r="AA235" s="42" t="s">
        <v>28</v>
      </c>
      <c r="AB235" s="43" t="s">
        <v>29</v>
      </c>
      <c r="AC235" s="43" t="s">
        <v>29</v>
      </c>
      <c r="AD235" s="44" t="s">
        <v>29</v>
      </c>
      <c r="AE235" s="43" t="s">
        <v>29</v>
      </c>
      <c r="AF235" s="45" t="s">
        <v>30</v>
      </c>
      <c r="AG235" s="43" t="s">
        <v>30</v>
      </c>
      <c r="AH235" s="43" t="s">
        <v>30</v>
      </c>
      <c r="AI235" s="46" t="s">
        <v>29</v>
      </c>
      <c r="AK235" s="35" t="s">
        <v>493</v>
      </c>
      <c r="AL235" s="47" t="s">
        <v>494</v>
      </c>
      <c r="AM235" s="37" t="s">
        <v>33</v>
      </c>
      <c r="AN235" s="209" t="b">
        <f t="shared" si="33"/>
        <v>1</v>
      </c>
      <c r="AO235" s="160" t="b">
        <f t="shared" si="37"/>
        <v>1</v>
      </c>
      <c r="AP235" s="39" t="b">
        <f t="shared" si="36"/>
        <v>1</v>
      </c>
      <c r="AQ235" s="39" t="s">
        <v>26</v>
      </c>
      <c r="AR235" s="40" t="s">
        <v>35</v>
      </c>
      <c r="AS235" s="41">
        <v>35</v>
      </c>
      <c r="AT235" s="43" t="s">
        <v>29</v>
      </c>
      <c r="AU235" s="43" t="s">
        <v>29</v>
      </c>
      <c r="AV235" s="44" t="s">
        <v>29</v>
      </c>
      <c r="AW235" s="43" t="s">
        <v>29</v>
      </c>
      <c r="AX235" s="45" t="s">
        <v>29</v>
      </c>
      <c r="AY235" s="43" t="s">
        <v>29</v>
      </c>
      <c r="AZ235" s="43" t="s">
        <v>29</v>
      </c>
      <c r="BA235" s="46" t="s">
        <v>29</v>
      </c>
    </row>
    <row r="236" spans="18:53" ht="19.5" customHeight="1">
      <c r="R236" s="35" t="s">
        <v>84</v>
      </c>
      <c r="S236" s="36" t="s">
        <v>235</v>
      </c>
      <c r="T236" s="37" t="s">
        <v>472</v>
      </c>
      <c r="U236" s="206" t="b">
        <f t="shared" si="34"/>
        <v>0</v>
      </c>
      <c r="V236" s="38" t="b">
        <f t="shared" si="32"/>
        <v>0</v>
      </c>
      <c r="W236" s="203" t="b">
        <f t="shared" si="35"/>
        <v>1</v>
      </c>
      <c r="X236" s="39" t="s">
        <v>26</v>
      </c>
      <c r="Y236" s="40" t="s">
        <v>27</v>
      </c>
      <c r="Z236" s="41">
        <v>33</v>
      </c>
      <c r="AA236" s="42" t="s">
        <v>28</v>
      </c>
      <c r="AB236" s="43" t="s">
        <v>29</v>
      </c>
      <c r="AC236" s="43" t="s">
        <v>29</v>
      </c>
      <c r="AD236" s="44" t="s">
        <v>29</v>
      </c>
      <c r="AE236" s="43" t="s">
        <v>29</v>
      </c>
      <c r="AF236" s="45" t="s">
        <v>30</v>
      </c>
      <c r="AG236" s="43" t="s">
        <v>30</v>
      </c>
      <c r="AH236" s="43" t="s">
        <v>30</v>
      </c>
      <c r="AI236" s="46" t="s">
        <v>29</v>
      </c>
      <c r="AK236" s="35" t="s">
        <v>493</v>
      </c>
      <c r="AL236" s="47" t="s">
        <v>495</v>
      </c>
      <c r="AM236" s="37" t="s">
        <v>33</v>
      </c>
      <c r="AN236" s="209" t="b">
        <f t="shared" si="33"/>
        <v>1</v>
      </c>
      <c r="AO236" s="160" t="b">
        <f t="shared" si="37"/>
        <v>1</v>
      </c>
      <c r="AP236" s="39" t="b">
        <f t="shared" si="36"/>
        <v>1</v>
      </c>
      <c r="AQ236" s="39" t="s">
        <v>26</v>
      </c>
      <c r="AR236" s="40" t="s">
        <v>35</v>
      </c>
      <c r="AS236" s="41">
        <v>20</v>
      </c>
      <c r="AT236" s="43" t="s">
        <v>29</v>
      </c>
      <c r="AU236" s="43" t="s">
        <v>29</v>
      </c>
      <c r="AV236" s="44" t="s">
        <v>29</v>
      </c>
      <c r="AW236" s="43" t="s">
        <v>29</v>
      </c>
      <c r="AX236" s="45" t="s">
        <v>29</v>
      </c>
      <c r="AY236" s="43" t="s">
        <v>29</v>
      </c>
      <c r="AZ236" s="43" t="s">
        <v>29</v>
      </c>
      <c r="BA236" s="46" t="s">
        <v>29</v>
      </c>
    </row>
    <row r="237" spans="18:53" ht="19.5" customHeight="1">
      <c r="R237" s="35" t="s">
        <v>84</v>
      </c>
      <c r="S237" s="36" t="s">
        <v>468</v>
      </c>
      <c r="T237" s="37" t="s">
        <v>472</v>
      </c>
      <c r="U237" s="206" t="b">
        <f t="shared" si="34"/>
        <v>0</v>
      </c>
      <c r="V237" s="38" t="b">
        <f t="shared" si="32"/>
        <v>0</v>
      </c>
      <c r="W237" s="203" t="b">
        <f t="shared" si="35"/>
        <v>1</v>
      </c>
      <c r="X237" s="39" t="s">
        <v>26</v>
      </c>
      <c r="Y237" s="40" t="s">
        <v>27</v>
      </c>
      <c r="Z237" s="41">
        <v>31</v>
      </c>
      <c r="AA237" s="42" t="s">
        <v>28</v>
      </c>
      <c r="AB237" s="43" t="s">
        <v>29</v>
      </c>
      <c r="AC237" s="43" t="s">
        <v>29</v>
      </c>
      <c r="AD237" s="44" t="s">
        <v>29</v>
      </c>
      <c r="AE237" s="43" t="s">
        <v>29</v>
      </c>
      <c r="AF237" s="45" t="s">
        <v>30</v>
      </c>
      <c r="AG237" s="43" t="s">
        <v>30</v>
      </c>
      <c r="AH237" s="43" t="s">
        <v>30</v>
      </c>
      <c r="AI237" s="46" t="s">
        <v>29</v>
      </c>
      <c r="AK237" s="35" t="s">
        <v>488</v>
      </c>
      <c r="AL237" s="47" t="s">
        <v>496</v>
      </c>
      <c r="AM237" s="37" t="s">
        <v>33</v>
      </c>
      <c r="AN237" s="209" t="b">
        <f t="shared" si="33"/>
        <v>1</v>
      </c>
      <c r="AO237" s="160" t="b">
        <f t="shared" ref="AO237:AO268" si="38">IF(COUNTIF($J$15:$K$19,$AR237)=0,IF(COUNTIF($L$15:$M$19,$AR237)=0,IF(VLOOKUP($AR237,$N$15:$O$19,2,FALSE)="가 능",TRUE,FALSE),IF(VLOOKUP($AR237,$L$15:$M$19,2,FALSE)="가 능",TRUE,FALSE)),IF(VLOOKUP($AR237,$J$15:$K$19,2,FALSE)="가 능",TRUE,FALSE))</f>
        <v>1</v>
      </c>
      <c r="AP237" s="39" t="b">
        <f t="shared" si="36"/>
        <v>1</v>
      </c>
      <c r="AQ237" s="39" t="s">
        <v>34</v>
      </c>
      <c r="AR237" s="40" t="s">
        <v>35</v>
      </c>
      <c r="AS237" s="41">
        <v>13</v>
      </c>
      <c r="AT237" s="43" t="s">
        <v>29</v>
      </c>
      <c r="AU237" s="43" t="s">
        <v>29</v>
      </c>
      <c r="AV237" s="44" t="s">
        <v>29</v>
      </c>
      <c r="AW237" s="43" t="s">
        <v>29</v>
      </c>
      <c r="AX237" s="45" t="s">
        <v>29</v>
      </c>
      <c r="AY237" s="43" t="s">
        <v>29</v>
      </c>
      <c r="AZ237" s="43" t="s">
        <v>29</v>
      </c>
      <c r="BA237" s="46" t="s">
        <v>29</v>
      </c>
    </row>
    <row r="238" spans="18:53" ht="19.5" customHeight="1">
      <c r="R238" s="35" t="s">
        <v>84</v>
      </c>
      <c r="S238" s="36" t="s">
        <v>429</v>
      </c>
      <c r="T238" s="37" t="s">
        <v>472</v>
      </c>
      <c r="U238" s="206" t="b">
        <f t="shared" si="34"/>
        <v>0</v>
      </c>
      <c r="V238" s="38" t="b">
        <f t="shared" si="32"/>
        <v>0</v>
      </c>
      <c r="W238" s="203" t="b">
        <f t="shared" si="35"/>
        <v>1</v>
      </c>
      <c r="X238" s="39" t="s">
        <v>26</v>
      </c>
      <c r="Y238" s="40" t="s">
        <v>27</v>
      </c>
      <c r="Z238" s="41">
        <v>17</v>
      </c>
      <c r="AA238" s="42" t="s">
        <v>28</v>
      </c>
      <c r="AB238" s="43" t="s">
        <v>29</v>
      </c>
      <c r="AC238" s="43" t="s">
        <v>29</v>
      </c>
      <c r="AD238" s="44" t="s">
        <v>29</v>
      </c>
      <c r="AE238" s="43" t="s">
        <v>29</v>
      </c>
      <c r="AF238" s="45" t="s">
        <v>30</v>
      </c>
      <c r="AG238" s="43" t="s">
        <v>30</v>
      </c>
      <c r="AH238" s="43" t="s">
        <v>30</v>
      </c>
      <c r="AI238" s="46" t="s">
        <v>29</v>
      </c>
      <c r="AK238" s="35" t="s">
        <v>488</v>
      </c>
      <c r="AL238" s="47" t="s">
        <v>497</v>
      </c>
      <c r="AM238" s="37" t="s">
        <v>33</v>
      </c>
      <c r="AN238" s="209" t="b">
        <f t="shared" si="33"/>
        <v>1</v>
      </c>
      <c r="AO238" s="160" t="b">
        <f t="shared" si="38"/>
        <v>1</v>
      </c>
      <c r="AP238" s="39" t="b">
        <f t="shared" si="36"/>
        <v>1</v>
      </c>
      <c r="AQ238" s="39" t="s">
        <v>34</v>
      </c>
      <c r="AR238" s="40" t="s">
        <v>35</v>
      </c>
      <c r="AS238" s="41">
        <v>14</v>
      </c>
      <c r="AT238" s="43" t="s">
        <v>29</v>
      </c>
      <c r="AU238" s="43" t="s">
        <v>29</v>
      </c>
      <c r="AV238" s="44" t="s">
        <v>29</v>
      </c>
      <c r="AW238" s="43" t="s">
        <v>29</v>
      </c>
      <c r="AX238" s="45" t="s">
        <v>29</v>
      </c>
      <c r="AY238" s="43" t="s">
        <v>29</v>
      </c>
      <c r="AZ238" s="43" t="s">
        <v>29</v>
      </c>
      <c r="BA238" s="46" t="s">
        <v>29</v>
      </c>
    </row>
    <row r="239" spans="18:53" ht="19.5" customHeight="1">
      <c r="R239" s="35" t="s">
        <v>84</v>
      </c>
      <c r="S239" s="36" t="s">
        <v>498</v>
      </c>
      <c r="T239" s="37" t="s">
        <v>472</v>
      </c>
      <c r="U239" s="206" t="b">
        <f t="shared" si="34"/>
        <v>0</v>
      </c>
      <c r="V239" s="38" t="b">
        <f t="shared" si="32"/>
        <v>0</v>
      </c>
      <c r="W239" s="203" t="b">
        <f t="shared" si="35"/>
        <v>1</v>
      </c>
      <c r="X239" s="39" t="s">
        <v>26</v>
      </c>
      <c r="Y239" s="40" t="s">
        <v>27</v>
      </c>
      <c r="Z239" s="41">
        <v>25</v>
      </c>
      <c r="AA239" s="42" t="s">
        <v>28</v>
      </c>
      <c r="AB239" s="43" t="s">
        <v>29</v>
      </c>
      <c r="AC239" s="43" t="s">
        <v>29</v>
      </c>
      <c r="AD239" s="44" t="s">
        <v>29</v>
      </c>
      <c r="AE239" s="43" t="s">
        <v>29</v>
      </c>
      <c r="AF239" s="45" t="s">
        <v>30</v>
      </c>
      <c r="AG239" s="43" t="s">
        <v>30</v>
      </c>
      <c r="AH239" s="43" t="s">
        <v>30</v>
      </c>
      <c r="AI239" s="46" t="s">
        <v>29</v>
      </c>
      <c r="AK239" s="35" t="s">
        <v>488</v>
      </c>
      <c r="AL239" s="47" t="s">
        <v>499</v>
      </c>
      <c r="AM239" s="37" t="s">
        <v>33</v>
      </c>
      <c r="AN239" s="209" t="b">
        <f t="shared" si="33"/>
        <v>1</v>
      </c>
      <c r="AO239" s="160" t="b">
        <f t="shared" si="38"/>
        <v>1</v>
      </c>
      <c r="AP239" s="39" t="b">
        <f t="shared" si="36"/>
        <v>1</v>
      </c>
      <c r="AQ239" s="39" t="s">
        <v>34</v>
      </c>
      <c r="AR239" s="40" t="s">
        <v>35</v>
      </c>
      <c r="AS239" s="41">
        <v>10</v>
      </c>
      <c r="AT239" s="43" t="s">
        <v>29</v>
      </c>
      <c r="AU239" s="43" t="s">
        <v>29</v>
      </c>
      <c r="AV239" s="44" t="s">
        <v>29</v>
      </c>
      <c r="AW239" s="43" t="s">
        <v>29</v>
      </c>
      <c r="AX239" s="45" t="s">
        <v>29</v>
      </c>
      <c r="AY239" s="43" t="s">
        <v>29</v>
      </c>
      <c r="AZ239" s="43" t="s">
        <v>29</v>
      </c>
      <c r="BA239" s="46" t="s">
        <v>29</v>
      </c>
    </row>
    <row r="240" spans="18:53" ht="19.5" customHeight="1">
      <c r="R240" s="35" t="s">
        <v>500</v>
      </c>
      <c r="S240" s="36" t="s">
        <v>382</v>
      </c>
      <c r="T240" s="37" t="s">
        <v>472</v>
      </c>
      <c r="U240" s="206" t="b">
        <f t="shared" si="34"/>
        <v>0</v>
      </c>
      <c r="V240" s="38" t="b">
        <f t="shared" si="32"/>
        <v>0</v>
      </c>
      <c r="W240" s="203" t="b">
        <f t="shared" si="35"/>
        <v>1</v>
      </c>
      <c r="X240" s="39" t="s">
        <v>34</v>
      </c>
      <c r="Y240" s="40" t="s">
        <v>27</v>
      </c>
      <c r="Z240" s="41">
        <v>32</v>
      </c>
      <c r="AA240" s="42" t="s">
        <v>28</v>
      </c>
      <c r="AB240" s="43" t="s">
        <v>29</v>
      </c>
      <c r="AC240" s="43" t="s">
        <v>29</v>
      </c>
      <c r="AD240" s="44" t="s">
        <v>29</v>
      </c>
      <c r="AE240" s="43" t="s">
        <v>29</v>
      </c>
      <c r="AF240" s="45" t="s">
        <v>30</v>
      </c>
      <c r="AG240" s="43" t="s">
        <v>30</v>
      </c>
      <c r="AH240" s="43" t="s">
        <v>30</v>
      </c>
      <c r="AI240" s="46" t="s">
        <v>29</v>
      </c>
      <c r="AK240" s="35" t="s">
        <v>488</v>
      </c>
      <c r="AL240" s="47" t="s">
        <v>501</v>
      </c>
      <c r="AM240" s="37" t="s">
        <v>33</v>
      </c>
      <c r="AN240" s="209" t="b">
        <f t="shared" si="33"/>
        <v>1</v>
      </c>
      <c r="AO240" s="160" t="b">
        <f t="shared" si="38"/>
        <v>1</v>
      </c>
      <c r="AP240" s="39" t="b">
        <f t="shared" si="36"/>
        <v>1</v>
      </c>
      <c r="AQ240" s="39" t="s">
        <v>34</v>
      </c>
      <c r="AR240" s="40" t="s">
        <v>35</v>
      </c>
      <c r="AS240" s="41">
        <v>8</v>
      </c>
      <c r="AT240" s="43" t="s">
        <v>29</v>
      </c>
      <c r="AU240" s="43" t="s">
        <v>29</v>
      </c>
      <c r="AV240" s="44" t="s">
        <v>29</v>
      </c>
      <c r="AW240" s="43" t="s">
        <v>29</v>
      </c>
      <c r="AX240" s="45" t="s">
        <v>29</v>
      </c>
      <c r="AY240" s="43" t="s">
        <v>29</v>
      </c>
      <c r="AZ240" s="43" t="s">
        <v>29</v>
      </c>
      <c r="BA240" s="46" t="s">
        <v>29</v>
      </c>
    </row>
    <row r="241" spans="18:53" ht="19.5" customHeight="1">
      <c r="R241" s="35" t="s">
        <v>500</v>
      </c>
      <c r="S241" s="36" t="s">
        <v>384</v>
      </c>
      <c r="T241" s="37" t="s">
        <v>472</v>
      </c>
      <c r="U241" s="206" t="b">
        <f t="shared" si="34"/>
        <v>0</v>
      </c>
      <c r="V241" s="38" t="b">
        <f t="shared" si="32"/>
        <v>0</v>
      </c>
      <c r="W241" s="203" t="b">
        <f t="shared" si="35"/>
        <v>1</v>
      </c>
      <c r="X241" s="39" t="s">
        <v>34</v>
      </c>
      <c r="Y241" s="40" t="s">
        <v>27</v>
      </c>
      <c r="Z241" s="41">
        <v>20</v>
      </c>
      <c r="AA241" s="42" t="s">
        <v>28</v>
      </c>
      <c r="AB241" s="43" t="s">
        <v>29</v>
      </c>
      <c r="AC241" s="43" t="s">
        <v>29</v>
      </c>
      <c r="AD241" s="44" t="s">
        <v>29</v>
      </c>
      <c r="AE241" s="43" t="s">
        <v>29</v>
      </c>
      <c r="AF241" s="45" t="s">
        <v>30</v>
      </c>
      <c r="AG241" s="43" t="s">
        <v>30</v>
      </c>
      <c r="AH241" s="43" t="s">
        <v>30</v>
      </c>
      <c r="AI241" s="46" t="s">
        <v>29</v>
      </c>
      <c r="AK241" s="35" t="s">
        <v>488</v>
      </c>
      <c r="AL241" s="47" t="s">
        <v>502</v>
      </c>
      <c r="AM241" s="37" t="s">
        <v>33</v>
      </c>
      <c r="AN241" s="209" t="b">
        <f t="shared" si="33"/>
        <v>1</v>
      </c>
      <c r="AO241" s="160" t="b">
        <f t="shared" si="38"/>
        <v>1</v>
      </c>
      <c r="AP241" s="39" t="b">
        <f t="shared" si="36"/>
        <v>1</v>
      </c>
      <c r="AQ241" s="39" t="s">
        <v>34</v>
      </c>
      <c r="AR241" s="40" t="s">
        <v>35</v>
      </c>
      <c r="AS241" s="41">
        <v>20</v>
      </c>
      <c r="AT241" s="43" t="s">
        <v>29</v>
      </c>
      <c r="AU241" s="43" t="s">
        <v>29</v>
      </c>
      <c r="AV241" s="44" t="s">
        <v>29</v>
      </c>
      <c r="AW241" s="43" t="s">
        <v>29</v>
      </c>
      <c r="AX241" s="45" t="s">
        <v>29</v>
      </c>
      <c r="AY241" s="43" t="s">
        <v>29</v>
      </c>
      <c r="AZ241" s="43" t="s">
        <v>29</v>
      </c>
      <c r="BA241" s="46" t="s">
        <v>29</v>
      </c>
    </row>
    <row r="242" spans="18:53" ht="19.5" customHeight="1">
      <c r="R242" s="35" t="s">
        <v>500</v>
      </c>
      <c r="S242" s="36" t="s">
        <v>390</v>
      </c>
      <c r="T242" s="37" t="s">
        <v>472</v>
      </c>
      <c r="U242" s="206" t="b">
        <f t="shared" si="34"/>
        <v>0</v>
      </c>
      <c r="V242" s="38" t="b">
        <f t="shared" si="32"/>
        <v>0</v>
      </c>
      <c r="W242" s="203" t="b">
        <f t="shared" si="35"/>
        <v>1</v>
      </c>
      <c r="X242" s="39" t="s">
        <v>34</v>
      </c>
      <c r="Y242" s="40" t="s">
        <v>27</v>
      </c>
      <c r="Z242" s="41">
        <v>20</v>
      </c>
      <c r="AA242" s="42" t="s">
        <v>28</v>
      </c>
      <c r="AB242" s="43" t="s">
        <v>29</v>
      </c>
      <c r="AC242" s="43" t="s">
        <v>29</v>
      </c>
      <c r="AD242" s="44" t="s">
        <v>29</v>
      </c>
      <c r="AE242" s="43" t="s">
        <v>29</v>
      </c>
      <c r="AF242" s="45" t="s">
        <v>30</v>
      </c>
      <c r="AG242" s="43" t="s">
        <v>30</v>
      </c>
      <c r="AH242" s="43" t="s">
        <v>30</v>
      </c>
      <c r="AI242" s="46" t="s">
        <v>29</v>
      </c>
      <c r="AK242" s="35" t="s">
        <v>488</v>
      </c>
      <c r="AL242" s="47" t="s">
        <v>503</v>
      </c>
      <c r="AM242" s="37" t="s">
        <v>33</v>
      </c>
      <c r="AN242" s="209" t="b">
        <f t="shared" si="33"/>
        <v>1</v>
      </c>
      <c r="AO242" s="160" t="b">
        <f t="shared" si="38"/>
        <v>1</v>
      </c>
      <c r="AP242" s="39" t="b">
        <f t="shared" si="36"/>
        <v>1</v>
      </c>
      <c r="AQ242" s="39" t="s">
        <v>34</v>
      </c>
      <c r="AR242" s="40" t="s">
        <v>35</v>
      </c>
      <c r="AS242" s="41">
        <v>16</v>
      </c>
      <c r="AT242" s="43" t="s">
        <v>29</v>
      </c>
      <c r="AU242" s="43" t="s">
        <v>29</v>
      </c>
      <c r="AV242" s="44" t="s">
        <v>29</v>
      </c>
      <c r="AW242" s="43" t="s">
        <v>29</v>
      </c>
      <c r="AX242" s="45" t="s">
        <v>29</v>
      </c>
      <c r="AY242" s="43" t="s">
        <v>29</v>
      </c>
      <c r="AZ242" s="43" t="s">
        <v>29</v>
      </c>
      <c r="BA242" s="46" t="s">
        <v>29</v>
      </c>
    </row>
    <row r="243" spans="18:53" ht="19.5" customHeight="1">
      <c r="R243" s="35" t="s">
        <v>500</v>
      </c>
      <c r="S243" s="36" t="s">
        <v>452</v>
      </c>
      <c r="T243" s="37" t="s">
        <v>472</v>
      </c>
      <c r="U243" s="206" t="b">
        <f t="shared" si="34"/>
        <v>0</v>
      </c>
      <c r="V243" s="38" t="b">
        <f t="shared" si="32"/>
        <v>0</v>
      </c>
      <c r="W243" s="203" t="b">
        <f t="shared" si="35"/>
        <v>1</v>
      </c>
      <c r="X243" s="39" t="s">
        <v>34</v>
      </c>
      <c r="Y243" s="40" t="s">
        <v>27</v>
      </c>
      <c r="Z243" s="41">
        <v>20</v>
      </c>
      <c r="AA243" s="42" t="s">
        <v>28</v>
      </c>
      <c r="AB243" s="43" t="s">
        <v>29</v>
      </c>
      <c r="AC243" s="43" t="s">
        <v>29</v>
      </c>
      <c r="AD243" s="44" t="s">
        <v>29</v>
      </c>
      <c r="AE243" s="43" t="s">
        <v>29</v>
      </c>
      <c r="AF243" s="45" t="s">
        <v>30</v>
      </c>
      <c r="AG243" s="43" t="s">
        <v>30</v>
      </c>
      <c r="AH243" s="43" t="s">
        <v>30</v>
      </c>
      <c r="AI243" s="46" t="s">
        <v>29</v>
      </c>
      <c r="AK243" s="35" t="s">
        <v>488</v>
      </c>
      <c r="AL243" s="47" t="s">
        <v>504</v>
      </c>
      <c r="AM243" s="37" t="s">
        <v>33</v>
      </c>
      <c r="AN243" s="209" t="b">
        <f t="shared" si="33"/>
        <v>1</v>
      </c>
      <c r="AO243" s="160" t="b">
        <f t="shared" si="38"/>
        <v>1</v>
      </c>
      <c r="AP243" s="39" t="b">
        <f t="shared" si="36"/>
        <v>1</v>
      </c>
      <c r="AQ243" s="39" t="s">
        <v>34</v>
      </c>
      <c r="AR243" s="40" t="s">
        <v>35</v>
      </c>
      <c r="AS243" s="41">
        <v>17</v>
      </c>
      <c r="AT243" s="43" t="s">
        <v>29</v>
      </c>
      <c r="AU243" s="43" t="s">
        <v>29</v>
      </c>
      <c r="AV243" s="44" t="s">
        <v>29</v>
      </c>
      <c r="AW243" s="43" t="s">
        <v>29</v>
      </c>
      <c r="AX243" s="45" t="s">
        <v>29</v>
      </c>
      <c r="AY243" s="43" t="s">
        <v>29</v>
      </c>
      <c r="AZ243" s="43" t="s">
        <v>29</v>
      </c>
      <c r="BA243" s="46" t="s">
        <v>29</v>
      </c>
    </row>
    <row r="244" spans="18:53" ht="19.5" customHeight="1">
      <c r="R244" s="35" t="s">
        <v>500</v>
      </c>
      <c r="S244" s="36" t="s">
        <v>505</v>
      </c>
      <c r="T244" s="37" t="s">
        <v>472</v>
      </c>
      <c r="U244" s="206" t="b">
        <f t="shared" si="34"/>
        <v>0</v>
      </c>
      <c r="V244" s="38" t="b">
        <f t="shared" si="32"/>
        <v>0</v>
      </c>
      <c r="W244" s="203" t="b">
        <f t="shared" si="35"/>
        <v>1</v>
      </c>
      <c r="X244" s="39" t="s">
        <v>34</v>
      </c>
      <c r="Y244" s="40" t="s">
        <v>27</v>
      </c>
      <c r="Z244" s="41">
        <v>37</v>
      </c>
      <c r="AA244" s="42" t="s">
        <v>28</v>
      </c>
      <c r="AB244" s="43" t="s">
        <v>29</v>
      </c>
      <c r="AC244" s="43" t="s">
        <v>29</v>
      </c>
      <c r="AD244" s="44" t="s">
        <v>29</v>
      </c>
      <c r="AE244" s="43" t="s">
        <v>29</v>
      </c>
      <c r="AF244" s="45" t="s">
        <v>30</v>
      </c>
      <c r="AG244" s="43" t="s">
        <v>30</v>
      </c>
      <c r="AH244" s="43" t="s">
        <v>30</v>
      </c>
      <c r="AI244" s="46" t="s">
        <v>29</v>
      </c>
      <c r="AK244" s="35" t="s">
        <v>488</v>
      </c>
      <c r="AL244" s="47" t="s">
        <v>506</v>
      </c>
      <c r="AM244" s="37" t="s">
        <v>33</v>
      </c>
      <c r="AN244" s="209" t="b">
        <f t="shared" si="33"/>
        <v>1</v>
      </c>
      <c r="AO244" s="160" t="b">
        <f t="shared" si="38"/>
        <v>1</v>
      </c>
      <c r="AP244" s="39" t="b">
        <f t="shared" si="36"/>
        <v>1</v>
      </c>
      <c r="AQ244" s="39" t="s">
        <v>34</v>
      </c>
      <c r="AR244" s="40" t="s">
        <v>35</v>
      </c>
      <c r="AS244" s="41">
        <v>16</v>
      </c>
      <c r="AT244" s="43" t="s">
        <v>29</v>
      </c>
      <c r="AU244" s="43" t="s">
        <v>29</v>
      </c>
      <c r="AV244" s="44" t="s">
        <v>29</v>
      </c>
      <c r="AW244" s="43" t="s">
        <v>29</v>
      </c>
      <c r="AX244" s="45" t="s">
        <v>29</v>
      </c>
      <c r="AY244" s="43" t="s">
        <v>29</v>
      </c>
      <c r="AZ244" s="43" t="s">
        <v>29</v>
      </c>
      <c r="BA244" s="46" t="s">
        <v>29</v>
      </c>
    </row>
    <row r="245" spans="18:53" ht="19.5" customHeight="1">
      <c r="R245" s="35" t="s">
        <v>500</v>
      </c>
      <c r="S245" s="36" t="s">
        <v>507</v>
      </c>
      <c r="T245" s="37" t="s">
        <v>472</v>
      </c>
      <c r="U245" s="206" t="b">
        <f t="shared" si="34"/>
        <v>1</v>
      </c>
      <c r="V245" s="38" t="b">
        <f>IF(COUNTIF($J$15:$K$19,$Y245)=0,IF(COUNTIF($L$15:$M$19,$Y245)=0,IF(VLOOKUP($Y245,$N$15:$O$19,2,FALSE)="가 능",TRUE,FALSE),IF(VLOOKUP($Y245,$L$15:$M$19,2,FALSE)="가 능",TRUE,FALSE)),IF(VLOOKUP($Y245,$J$15:$K$19,2,FALSE)="가 능",TRUE,FALSE))</f>
        <v>1</v>
      </c>
      <c r="W245" s="203" t="b">
        <f t="shared" si="35"/>
        <v>1</v>
      </c>
      <c r="X245" s="39" t="s">
        <v>34</v>
      </c>
      <c r="Y245" s="40" t="s">
        <v>35</v>
      </c>
      <c r="Z245" s="41">
        <v>47</v>
      </c>
      <c r="AA245" s="42" t="s">
        <v>28</v>
      </c>
      <c r="AB245" s="43" t="s">
        <v>29</v>
      </c>
      <c r="AC245" s="43" t="s">
        <v>29</v>
      </c>
      <c r="AD245" s="44" t="s">
        <v>29</v>
      </c>
      <c r="AE245" s="43" t="s">
        <v>29</v>
      </c>
      <c r="AF245" s="45" t="s">
        <v>29</v>
      </c>
      <c r="AG245" s="43" t="s">
        <v>29</v>
      </c>
      <c r="AH245" s="43" t="s">
        <v>29</v>
      </c>
      <c r="AI245" s="46" t="s">
        <v>29</v>
      </c>
      <c r="AK245" s="35" t="s">
        <v>488</v>
      </c>
      <c r="AL245" s="47" t="s">
        <v>508</v>
      </c>
      <c r="AM245" s="37" t="s">
        <v>33</v>
      </c>
      <c r="AN245" s="209" t="b">
        <f t="shared" si="33"/>
        <v>1</v>
      </c>
      <c r="AO245" s="160" t="b">
        <f t="shared" si="38"/>
        <v>1</v>
      </c>
      <c r="AP245" s="39" t="b">
        <f t="shared" si="36"/>
        <v>1</v>
      </c>
      <c r="AQ245" s="39" t="s">
        <v>34</v>
      </c>
      <c r="AR245" s="40" t="s">
        <v>35</v>
      </c>
      <c r="AS245" s="41">
        <v>4</v>
      </c>
      <c r="AT245" s="43" t="s">
        <v>29</v>
      </c>
      <c r="AU245" s="43" t="s">
        <v>29</v>
      </c>
      <c r="AV245" s="44" t="s">
        <v>29</v>
      </c>
      <c r="AW245" s="43" t="s">
        <v>29</v>
      </c>
      <c r="AX245" s="45" t="s">
        <v>29</v>
      </c>
      <c r="AY245" s="43" t="s">
        <v>29</v>
      </c>
      <c r="AZ245" s="43" t="s">
        <v>29</v>
      </c>
      <c r="BA245" s="46" t="s">
        <v>29</v>
      </c>
    </row>
    <row r="246" spans="18:53" ht="19.5" customHeight="1">
      <c r="R246" s="35" t="s">
        <v>500</v>
      </c>
      <c r="S246" s="36" t="s">
        <v>509</v>
      </c>
      <c r="T246" s="37" t="s">
        <v>472</v>
      </c>
      <c r="U246" s="206" t="b">
        <f t="shared" si="34"/>
        <v>0</v>
      </c>
      <c r="V246" s="38" t="b">
        <f t="shared" ref="V246:V257" si="39">IF(NOT(AND(LEFT($G$19,1)=LEFT($G$20,1),LEFT($I$19,1)=LEFT($I$20,1),LEFT($I$20,1)="과")),IF(COUNTIF($J$15:$K$19,$Y246)=0,IF(COUNTIF($L$15:$M$19,$Y246)=0,IF(VLOOKUP($Y246,$N$15:$O$19,2,FALSE)="가 능",TRUE,FALSE),IF(VLOOKUP($Y246,$L$15:$M$19,2,FALSE)="가 능",TRUE,FALSE)),IF(VLOOKUP($Y246,$J$15:$K$19,2,FALSE)="가 능",TRUE,FALSE)),FALSE)</f>
        <v>0</v>
      </c>
      <c r="W246" s="203" t="b">
        <f t="shared" si="35"/>
        <v>1</v>
      </c>
      <c r="X246" s="39" t="s">
        <v>34</v>
      </c>
      <c r="Y246" s="40" t="s">
        <v>27</v>
      </c>
      <c r="Z246" s="41">
        <v>37</v>
      </c>
      <c r="AA246" s="42" t="s">
        <v>28</v>
      </c>
      <c r="AB246" s="43" t="s">
        <v>29</v>
      </c>
      <c r="AC246" s="43" t="s">
        <v>29</v>
      </c>
      <c r="AD246" s="44" t="s">
        <v>29</v>
      </c>
      <c r="AE246" s="43" t="s">
        <v>29</v>
      </c>
      <c r="AF246" s="45" t="s">
        <v>30</v>
      </c>
      <c r="AG246" s="43" t="s">
        <v>30</v>
      </c>
      <c r="AH246" s="43" t="s">
        <v>30</v>
      </c>
      <c r="AI246" s="46" t="s">
        <v>29</v>
      </c>
      <c r="AK246" s="35" t="s">
        <v>488</v>
      </c>
      <c r="AL246" s="47" t="s">
        <v>510</v>
      </c>
      <c r="AM246" s="37" t="s">
        <v>33</v>
      </c>
      <c r="AN246" s="209" t="b">
        <f t="shared" si="33"/>
        <v>1</v>
      </c>
      <c r="AO246" s="160" t="b">
        <f t="shared" si="38"/>
        <v>1</v>
      </c>
      <c r="AP246" s="39" t="b">
        <f t="shared" si="36"/>
        <v>1</v>
      </c>
      <c r="AQ246" s="39" t="s">
        <v>34</v>
      </c>
      <c r="AR246" s="40" t="s">
        <v>35</v>
      </c>
      <c r="AS246" s="41">
        <v>5</v>
      </c>
      <c r="AT246" s="43" t="s">
        <v>29</v>
      </c>
      <c r="AU246" s="43" t="s">
        <v>29</v>
      </c>
      <c r="AV246" s="44" t="s">
        <v>29</v>
      </c>
      <c r="AW246" s="43" t="s">
        <v>29</v>
      </c>
      <c r="AX246" s="45" t="s">
        <v>29</v>
      </c>
      <c r="AY246" s="43" t="s">
        <v>29</v>
      </c>
      <c r="AZ246" s="43" t="s">
        <v>29</v>
      </c>
      <c r="BA246" s="46" t="s">
        <v>29</v>
      </c>
    </row>
    <row r="247" spans="18:53" ht="19.5" customHeight="1">
      <c r="R247" s="35" t="s">
        <v>500</v>
      </c>
      <c r="S247" s="36" t="s">
        <v>468</v>
      </c>
      <c r="T247" s="37" t="s">
        <v>472</v>
      </c>
      <c r="U247" s="206" t="b">
        <f t="shared" si="34"/>
        <v>0</v>
      </c>
      <c r="V247" s="38" t="b">
        <f t="shared" si="39"/>
        <v>0</v>
      </c>
      <c r="W247" s="203" t="b">
        <f t="shared" si="35"/>
        <v>1</v>
      </c>
      <c r="X247" s="39" t="s">
        <v>34</v>
      </c>
      <c r="Y247" s="40" t="s">
        <v>27</v>
      </c>
      <c r="Z247" s="41">
        <v>37</v>
      </c>
      <c r="AA247" s="42" t="s">
        <v>28</v>
      </c>
      <c r="AB247" s="43" t="s">
        <v>29</v>
      </c>
      <c r="AC247" s="43" t="s">
        <v>29</v>
      </c>
      <c r="AD247" s="44" t="s">
        <v>29</v>
      </c>
      <c r="AE247" s="43" t="s">
        <v>29</v>
      </c>
      <c r="AF247" s="45" t="s">
        <v>30</v>
      </c>
      <c r="AG247" s="43" t="s">
        <v>30</v>
      </c>
      <c r="AH247" s="43" t="s">
        <v>30</v>
      </c>
      <c r="AI247" s="46" t="s">
        <v>29</v>
      </c>
      <c r="AK247" s="35" t="s">
        <v>493</v>
      </c>
      <c r="AL247" s="47" t="s">
        <v>37</v>
      </c>
      <c r="AM247" s="37" t="s">
        <v>33</v>
      </c>
      <c r="AN247" s="209" t="b">
        <f t="shared" si="33"/>
        <v>1</v>
      </c>
      <c r="AO247" s="160" t="b">
        <f t="shared" si="38"/>
        <v>1</v>
      </c>
      <c r="AP247" s="39" t="b">
        <f t="shared" si="36"/>
        <v>1</v>
      </c>
      <c r="AQ247" s="39" t="s">
        <v>34</v>
      </c>
      <c r="AR247" s="40" t="s">
        <v>35</v>
      </c>
      <c r="AS247" s="41">
        <v>70</v>
      </c>
      <c r="AT247" s="43" t="s">
        <v>29</v>
      </c>
      <c r="AU247" s="43" t="s">
        <v>29</v>
      </c>
      <c r="AV247" s="44" t="s">
        <v>29</v>
      </c>
      <c r="AW247" s="43" t="s">
        <v>29</v>
      </c>
      <c r="AX247" s="45" t="s">
        <v>29</v>
      </c>
      <c r="AY247" s="43" t="s">
        <v>29</v>
      </c>
      <c r="AZ247" s="43" t="s">
        <v>29</v>
      </c>
      <c r="BA247" s="46" t="s">
        <v>29</v>
      </c>
    </row>
    <row r="248" spans="18:53" ht="19.5" customHeight="1">
      <c r="R248" s="35" t="s">
        <v>500</v>
      </c>
      <c r="S248" s="36" t="s">
        <v>511</v>
      </c>
      <c r="T248" s="37" t="s">
        <v>472</v>
      </c>
      <c r="U248" s="206" t="b">
        <f t="shared" si="34"/>
        <v>0</v>
      </c>
      <c r="V248" s="38" t="b">
        <f t="shared" si="39"/>
        <v>0</v>
      </c>
      <c r="W248" s="203" t="b">
        <f t="shared" si="35"/>
        <v>1</v>
      </c>
      <c r="X248" s="39" t="s">
        <v>34</v>
      </c>
      <c r="Y248" s="40" t="s">
        <v>27</v>
      </c>
      <c r="Z248" s="41">
        <v>20</v>
      </c>
      <c r="AA248" s="42" t="s">
        <v>28</v>
      </c>
      <c r="AB248" s="43" t="s">
        <v>29</v>
      </c>
      <c r="AC248" s="43" t="s">
        <v>29</v>
      </c>
      <c r="AD248" s="44" t="s">
        <v>29</v>
      </c>
      <c r="AE248" s="43" t="s">
        <v>29</v>
      </c>
      <c r="AF248" s="45" t="s">
        <v>30</v>
      </c>
      <c r="AG248" s="43" t="s">
        <v>30</v>
      </c>
      <c r="AH248" s="43" t="s">
        <v>30</v>
      </c>
      <c r="AI248" s="46" t="s">
        <v>29</v>
      </c>
      <c r="AK248" s="35" t="s">
        <v>493</v>
      </c>
      <c r="AL248" s="47" t="s">
        <v>318</v>
      </c>
      <c r="AM248" s="37" t="s">
        <v>33</v>
      </c>
      <c r="AN248" s="209" t="b">
        <f t="shared" si="33"/>
        <v>1</v>
      </c>
      <c r="AO248" s="160" t="b">
        <f t="shared" si="38"/>
        <v>1</v>
      </c>
      <c r="AP248" s="39" t="b">
        <f t="shared" si="36"/>
        <v>1</v>
      </c>
      <c r="AQ248" s="39" t="s">
        <v>34</v>
      </c>
      <c r="AR248" s="40" t="s">
        <v>35</v>
      </c>
      <c r="AS248" s="41">
        <v>36</v>
      </c>
      <c r="AT248" s="43" t="s">
        <v>29</v>
      </c>
      <c r="AU248" s="43" t="s">
        <v>29</v>
      </c>
      <c r="AV248" s="44" t="s">
        <v>29</v>
      </c>
      <c r="AW248" s="43" t="s">
        <v>29</v>
      </c>
      <c r="AX248" s="45" t="s">
        <v>29</v>
      </c>
      <c r="AY248" s="43" t="s">
        <v>29</v>
      </c>
      <c r="AZ248" s="43" t="s">
        <v>29</v>
      </c>
      <c r="BA248" s="46" t="s">
        <v>29</v>
      </c>
    </row>
    <row r="249" spans="18:53" ht="19.5" customHeight="1">
      <c r="R249" s="35" t="s">
        <v>125</v>
      </c>
      <c r="S249" s="161" t="s">
        <v>512</v>
      </c>
      <c r="T249" s="37" t="s">
        <v>472</v>
      </c>
      <c r="U249" s="206" t="b">
        <f t="shared" si="34"/>
        <v>0</v>
      </c>
      <c r="V249" s="38" t="b">
        <f t="shared" si="39"/>
        <v>0</v>
      </c>
      <c r="W249" s="203" t="b">
        <f t="shared" si="35"/>
        <v>1</v>
      </c>
      <c r="X249" s="162" t="s">
        <v>26</v>
      </c>
      <c r="Y249" s="163" t="s">
        <v>27</v>
      </c>
      <c r="Z249" s="164">
        <v>20</v>
      </c>
      <c r="AA249" s="42" t="s">
        <v>28</v>
      </c>
      <c r="AB249" s="43" t="s">
        <v>29</v>
      </c>
      <c r="AC249" s="43" t="s">
        <v>29</v>
      </c>
      <c r="AD249" s="44" t="s">
        <v>29</v>
      </c>
      <c r="AE249" s="43" t="s">
        <v>29</v>
      </c>
      <c r="AF249" s="45" t="s">
        <v>30</v>
      </c>
      <c r="AG249" s="43" t="s">
        <v>30</v>
      </c>
      <c r="AH249" s="43" t="s">
        <v>30</v>
      </c>
      <c r="AI249" s="46" t="s">
        <v>29</v>
      </c>
      <c r="AK249" s="35" t="s">
        <v>493</v>
      </c>
      <c r="AL249" s="47" t="s">
        <v>513</v>
      </c>
      <c r="AM249" s="37" t="s">
        <v>33</v>
      </c>
      <c r="AN249" s="209" t="b">
        <f t="shared" si="33"/>
        <v>1</v>
      </c>
      <c r="AO249" s="160" t="b">
        <f t="shared" si="38"/>
        <v>1</v>
      </c>
      <c r="AP249" s="39" t="b">
        <f t="shared" si="36"/>
        <v>1</v>
      </c>
      <c r="AQ249" s="39" t="s">
        <v>34</v>
      </c>
      <c r="AR249" s="40" t="s">
        <v>35</v>
      </c>
      <c r="AS249" s="41">
        <v>17</v>
      </c>
      <c r="AT249" s="43" t="s">
        <v>29</v>
      </c>
      <c r="AU249" s="43" t="s">
        <v>29</v>
      </c>
      <c r="AV249" s="44" t="s">
        <v>29</v>
      </c>
      <c r="AW249" s="43" t="s">
        <v>29</v>
      </c>
      <c r="AX249" s="45" t="s">
        <v>29</v>
      </c>
      <c r="AY249" s="43" t="s">
        <v>29</v>
      </c>
      <c r="AZ249" s="43" t="s">
        <v>29</v>
      </c>
      <c r="BA249" s="46" t="s">
        <v>29</v>
      </c>
    </row>
    <row r="250" spans="18:53" ht="19.5" customHeight="1">
      <c r="R250" s="35" t="s">
        <v>125</v>
      </c>
      <c r="S250" s="141" t="s">
        <v>514</v>
      </c>
      <c r="T250" s="37" t="s">
        <v>472</v>
      </c>
      <c r="U250" s="206" t="b">
        <f t="shared" si="34"/>
        <v>0</v>
      </c>
      <c r="V250" s="38" t="b">
        <f t="shared" si="39"/>
        <v>0</v>
      </c>
      <c r="W250" s="203" t="b">
        <f t="shared" si="35"/>
        <v>1</v>
      </c>
      <c r="X250" s="39" t="s">
        <v>26</v>
      </c>
      <c r="Y250" s="163" t="s">
        <v>27</v>
      </c>
      <c r="Z250" s="164">
        <v>20</v>
      </c>
      <c r="AA250" s="42" t="s">
        <v>28</v>
      </c>
      <c r="AB250" s="43" t="s">
        <v>29</v>
      </c>
      <c r="AC250" s="43" t="s">
        <v>29</v>
      </c>
      <c r="AD250" s="44" t="s">
        <v>29</v>
      </c>
      <c r="AE250" s="43" t="s">
        <v>29</v>
      </c>
      <c r="AF250" s="45" t="s">
        <v>30</v>
      </c>
      <c r="AG250" s="43" t="s">
        <v>30</v>
      </c>
      <c r="AH250" s="43" t="s">
        <v>30</v>
      </c>
      <c r="AI250" s="46" t="s">
        <v>29</v>
      </c>
      <c r="AK250" s="35" t="s">
        <v>493</v>
      </c>
      <c r="AL250" s="47" t="s">
        <v>515</v>
      </c>
      <c r="AM250" s="37" t="s">
        <v>33</v>
      </c>
      <c r="AN250" s="209" t="b">
        <f t="shared" si="33"/>
        <v>1</v>
      </c>
      <c r="AO250" s="160" t="b">
        <f t="shared" si="38"/>
        <v>1</v>
      </c>
      <c r="AP250" s="39" t="b">
        <f t="shared" si="36"/>
        <v>1</v>
      </c>
      <c r="AQ250" s="39" t="s">
        <v>34</v>
      </c>
      <c r="AR250" s="40" t="s">
        <v>35</v>
      </c>
      <c r="AS250" s="41">
        <v>21</v>
      </c>
      <c r="AT250" s="43" t="s">
        <v>29</v>
      </c>
      <c r="AU250" s="43" t="s">
        <v>29</v>
      </c>
      <c r="AV250" s="44" t="s">
        <v>29</v>
      </c>
      <c r="AW250" s="43" t="s">
        <v>29</v>
      </c>
      <c r="AX250" s="45" t="s">
        <v>29</v>
      </c>
      <c r="AY250" s="43" t="s">
        <v>29</v>
      </c>
      <c r="AZ250" s="43" t="s">
        <v>29</v>
      </c>
      <c r="BA250" s="46" t="s">
        <v>29</v>
      </c>
    </row>
    <row r="251" spans="18:53" ht="19.5" customHeight="1">
      <c r="R251" s="35" t="s">
        <v>125</v>
      </c>
      <c r="S251" s="161" t="s">
        <v>516</v>
      </c>
      <c r="T251" s="37" t="s">
        <v>472</v>
      </c>
      <c r="U251" s="206" t="b">
        <f t="shared" si="34"/>
        <v>0</v>
      </c>
      <c r="V251" s="38" t="b">
        <f t="shared" si="39"/>
        <v>0</v>
      </c>
      <c r="W251" s="203" t="b">
        <f t="shared" si="35"/>
        <v>1</v>
      </c>
      <c r="X251" s="162" t="s">
        <v>26</v>
      </c>
      <c r="Y251" s="163" t="s">
        <v>27</v>
      </c>
      <c r="Z251" s="41">
        <v>279</v>
      </c>
      <c r="AA251" s="42" t="s">
        <v>28</v>
      </c>
      <c r="AB251" s="43" t="s">
        <v>29</v>
      </c>
      <c r="AC251" s="43" t="s">
        <v>29</v>
      </c>
      <c r="AD251" s="44" t="s">
        <v>29</v>
      </c>
      <c r="AE251" s="43" t="s">
        <v>29</v>
      </c>
      <c r="AF251" s="45" t="s">
        <v>30</v>
      </c>
      <c r="AG251" s="43" t="s">
        <v>30</v>
      </c>
      <c r="AH251" s="43" t="s">
        <v>30</v>
      </c>
      <c r="AI251" s="46" t="s">
        <v>29</v>
      </c>
      <c r="AK251" s="35" t="s">
        <v>493</v>
      </c>
      <c r="AL251" s="47" t="s">
        <v>517</v>
      </c>
      <c r="AM251" s="37" t="s">
        <v>33</v>
      </c>
      <c r="AN251" s="209" t="b">
        <f t="shared" si="33"/>
        <v>1</v>
      </c>
      <c r="AO251" s="160" t="b">
        <f t="shared" si="38"/>
        <v>1</v>
      </c>
      <c r="AP251" s="39" t="b">
        <f t="shared" si="36"/>
        <v>1</v>
      </c>
      <c r="AQ251" s="39" t="s">
        <v>34</v>
      </c>
      <c r="AR251" s="40" t="s">
        <v>35</v>
      </c>
      <c r="AS251" s="41">
        <v>14</v>
      </c>
      <c r="AT251" s="43" t="s">
        <v>29</v>
      </c>
      <c r="AU251" s="43" t="s">
        <v>29</v>
      </c>
      <c r="AV251" s="44" t="s">
        <v>29</v>
      </c>
      <c r="AW251" s="43" t="s">
        <v>29</v>
      </c>
      <c r="AX251" s="45" t="s">
        <v>29</v>
      </c>
      <c r="AY251" s="43" t="s">
        <v>29</v>
      </c>
      <c r="AZ251" s="43" t="s">
        <v>29</v>
      </c>
      <c r="BA251" s="46" t="s">
        <v>29</v>
      </c>
    </row>
    <row r="252" spans="18:53" ht="19.5" customHeight="1">
      <c r="R252" s="35" t="s">
        <v>125</v>
      </c>
      <c r="S252" s="161" t="s">
        <v>518</v>
      </c>
      <c r="T252" s="37" t="s">
        <v>472</v>
      </c>
      <c r="U252" s="206" t="b">
        <f t="shared" si="34"/>
        <v>0</v>
      </c>
      <c r="V252" s="38" t="b">
        <f t="shared" si="39"/>
        <v>0</v>
      </c>
      <c r="W252" s="203" t="b">
        <f t="shared" si="35"/>
        <v>1</v>
      </c>
      <c r="X252" s="162" t="s">
        <v>26</v>
      </c>
      <c r="Y252" s="163" t="s">
        <v>27</v>
      </c>
      <c r="Z252" s="164">
        <v>30</v>
      </c>
      <c r="AA252" s="42" t="s">
        <v>28</v>
      </c>
      <c r="AB252" s="43" t="s">
        <v>29</v>
      </c>
      <c r="AC252" s="43" t="s">
        <v>29</v>
      </c>
      <c r="AD252" s="44" t="s">
        <v>29</v>
      </c>
      <c r="AE252" s="43" t="s">
        <v>29</v>
      </c>
      <c r="AF252" s="45" t="s">
        <v>30</v>
      </c>
      <c r="AG252" s="43" t="s">
        <v>30</v>
      </c>
      <c r="AH252" s="43" t="s">
        <v>30</v>
      </c>
      <c r="AI252" s="46" t="s">
        <v>29</v>
      </c>
      <c r="AK252" s="35" t="s">
        <v>493</v>
      </c>
      <c r="AL252" s="47" t="s">
        <v>519</v>
      </c>
      <c r="AM252" s="37" t="s">
        <v>33</v>
      </c>
      <c r="AN252" s="209" t="b">
        <f t="shared" si="33"/>
        <v>1</v>
      </c>
      <c r="AO252" s="160" t="b">
        <f t="shared" si="38"/>
        <v>1</v>
      </c>
      <c r="AP252" s="39" t="b">
        <f t="shared" si="36"/>
        <v>1</v>
      </c>
      <c r="AQ252" s="39" t="s">
        <v>34</v>
      </c>
      <c r="AR252" s="40" t="s">
        <v>35</v>
      </c>
      <c r="AS252" s="41">
        <v>28</v>
      </c>
      <c r="AT252" s="43" t="s">
        <v>29</v>
      </c>
      <c r="AU252" s="43" t="s">
        <v>29</v>
      </c>
      <c r="AV252" s="44" t="s">
        <v>29</v>
      </c>
      <c r="AW252" s="43" t="s">
        <v>29</v>
      </c>
      <c r="AX252" s="45" t="s">
        <v>29</v>
      </c>
      <c r="AY252" s="43" t="s">
        <v>29</v>
      </c>
      <c r="AZ252" s="43" t="s">
        <v>29</v>
      </c>
      <c r="BA252" s="46" t="s">
        <v>29</v>
      </c>
    </row>
    <row r="253" spans="18:53" ht="19.5" customHeight="1">
      <c r="R253" s="35" t="s">
        <v>125</v>
      </c>
      <c r="S253" s="161" t="s">
        <v>520</v>
      </c>
      <c r="T253" s="37" t="s">
        <v>472</v>
      </c>
      <c r="U253" s="206" t="b">
        <f t="shared" si="34"/>
        <v>0</v>
      </c>
      <c r="V253" s="38" t="b">
        <f t="shared" si="39"/>
        <v>0</v>
      </c>
      <c r="W253" s="203" t="b">
        <f t="shared" si="35"/>
        <v>1</v>
      </c>
      <c r="X253" s="162" t="s">
        <v>26</v>
      </c>
      <c r="Y253" s="163" t="s">
        <v>27</v>
      </c>
      <c r="Z253" s="164">
        <v>48</v>
      </c>
      <c r="AA253" s="42" t="s">
        <v>28</v>
      </c>
      <c r="AB253" s="43" t="s">
        <v>29</v>
      </c>
      <c r="AC253" s="43" t="s">
        <v>29</v>
      </c>
      <c r="AD253" s="44" t="s">
        <v>29</v>
      </c>
      <c r="AE253" s="43" t="s">
        <v>29</v>
      </c>
      <c r="AF253" s="45" t="s">
        <v>30</v>
      </c>
      <c r="AG253" s="43" t="s">
        <v>30</v>
      </c>
      <c r="AH253" s="43" t="s">
        <v>30</v>
      </c>
      <c r="AI253" s="46" t="s">
        <v>29</v>
      </c>
      <c r="AK253" s="35" t="s">
        <v>488</v>
      </c>
      <c r="AL253" s="47" t="s">
        <v>376</v>
      </c>
      <c r="AM253" s="37" t="s">
        <v>33</v>
      </c>
      <c r="AN253" s="209" t="b">
        <f t="shared" si="33"/>
        <v>1</v>
      </c>
      <c r="AO253" s="160" t="b">
        <f t="shared" si="38"/>
        <v>1</v>
      </c>
      <c r="AP253" s="39" t="b">
        <f t="shared" si="36"/>
        <v>1</v>
      </c>
      <c r="AQ253" s="39" t="s">
        <v>76</v>
      </c>
      <c r="AR253" s="40" t="s">
        <v>35</v>
      </c>
      <c r="AS253" s="41">
        <v>9</v>
      </c>
      <c r="AT253" s="43" t="s">
        <v>29</v>
      </c>
      <c r="AU253" s="43" t="s">
        <v>29</v>
      </c>
      <c r="AV253" s="44" t="s">
        <v>29</v>
      </c>
      <c r="AW253" s="43" t="s">
        <v>29</v>
      </c>
      <c r="AX253" s="45" t="s">
        <v>29</v>
      </c>
      <c r="AY253" s="43" t="s">
        <v>29</v>
      </c>
      <c r="AZ253" s="43" t="s">
        <v>29</v>
      </c>
      <c r="BA253" s="46" t="s">
        <v>29</v>
      </c>
    </row>
    <row r="254" spans="18:53" ht="19.5" customHeight="1">
      <c r="R254" s="35" t="s">
        <v>125</v>
      </c>
      <c r="S254" s="141" t="s">
        <v>521</v>
      </c>
      <c r="T254" s="37" t="s">
        <v>472</v>
      </c>
      <c r="U254" s="206" t="b">
        <f t="shared" si="34"/>
        <v>0</v>
      </c>
      <c r="V254" s="38" t="b">
        <f t="shared" si="39"/>
        <v>0</v>
      </c>
      <c r="W254" s="203" t="b">
        <f t="shared" si="35"/>
        <v>1</v>
      </c>
      <c r="X254" s="39" t="s">
        <v>26</v>
      </c>
      <c r="Y254" s="163" t="s">
        <v>27</v>
      </c>
      <c r="Z254" s="41">
        <v>15</v>
      </c>
      <c r="AA254" s="42" t="s">
        <v>28</v>
      </c>
      <c r="AB254" s="43" t="s">
        <v>29</v>
      </c>
      <c r="AC254" s="43" t="s">
        <v>29</v>
      </c>
      <c r="AD254" s="44" t="s">
        <v>29</v>
      </c>
      <c r="AE254" s="43" t="s">
        <v>29</v>
      </c>
      <c r="AF254" s="45" t="s">
        <v>30</v>
      </c>
      <c r="AG254" s="43" t="s">
        <v>30</v>
      </c>
      <c r="AH254" s="43" t="s">
        <v>30</v>
      </c>
      <c r="AI254" s="46" t="s">
        <v>29</v>
      </c>
      <c r="AK254" s="35" t="s">
        <v>107</v>
      </c>
      <c r="AL254" s="47" t="s">
        <v>522</v>
      </c>
      <c r="AM254" s="37" t="s">
        <v>33</v>
      </c>
      <c r="AN254" s="209" t="b">
        <f t="shared" si="33"/>
        <v>1</v>
      </c>
      <c r="AO254" s="160" t="b">
        <f t="shared" si="38"/>
        <v>1</v>
      </c>
      <c r="AP254" s="39" t="b">
        <f t="shared" si="36"/>
        <v>1</v>
      </c>
      <c r="AQ254" s="39" t="s">
        <v>26</v>
      </c>
      <c r="AR254" s="40" t="s">
        <v>35</v>
      </c>
      <c r="AS254" s="41">
        <v>26</v>
      </c>
      <c r="AT254" s="43" t="s">
        <v>29</v>
      </c>
      <c r="AU254" s="43" t="s">
        <v>29</v>
      </c>
      <c r="AV254" s="44" t="s">
        <v>29</v>
      </c>
      <c r="AW254" s="43" t="s">
        <v>29</v>
      </c>
      <c r="AX254" s="45" t="s">
        <v>29</v>
      </c>
      <c r="AY254" s="43" t="s">
        <v>29</v>
      </c>
      <c r="AZ254" s="43" t="s">
        <v>29</v>
      </c>
      <c r="BA254" s="46" t="s">
        <v>29</v>
      </c>
    </row>
    <row r="255" spans="18:53" ht="19.5" customHeight="1">
      <c r="R255" s="35" t="s">
        <v>125</v>
      </c>
      <c r="S255" s="161" t="s">
        <v>523</v>
      </c>
      <c r="T255" s="37" t="s">
        <v>472</v>
      </c>
      <c r="U255" s="206" t="b">
        <f t="shared" si="34"/>
        <v>0</v>
      </c>
      <c r="V255" s="38" t="b">
        <f t="shared" si="39"/>
        <v>0</v>
      </c>
      <c r="W255" s="203" t="b">
        <f t="shared" si="35"/>
        <v>1</v>
      </c>
      <c r="X255" s="162" t="s">
        <v>34</v>
      </c>
      <c r="Y255" s="163" t="s">
        <v>27</v>
      </c>
      <c r="Z255" s="41">
        <v>114</v>
      </c>
      <c r="AA255" s="42" t="s">
        <v>28</v>
      </c>
      <c r="AB255" s="43" t="s">
        <v>29</v>
      </c>
      <c r="AC255" s="43" t="s">
        <v>29</v>
      </c>
      <c r="AD255" s="44" t="s">
        <v>29</v>
      </c>
      <c r="AE255" s="43" t="s">
        <v>29</v>
      </c>
      <c r="AF255" s="45" t="s">
        <v>30</v>
      </c>
      <c r="AG255" s="43" t="s">
        <v>30</v>
      </c>
      <c r="AH255" s="43" t="s">
        <v>30</v>
      </c>
      <c r="AI255" s="46" t="s">
        <v>29</v>
      </c>
      <c r="AK255" s="35" t="s">
        <v>107</v>
      </c>
      <c r="AL255" s="47" t="s">
        <v>318</v>
      </c>
      <c r="AM255" s="37" t="s">
        <v>33</v>
      </c>
      <c r="AN255" s="209" t="b">
        <f t="shared" si="33"/>
        <v>1</v>
      </c>
      <c r="AO255" s="160" t="b">
        <f t="shared" si="38"/>
        <v>1</v>
      </c>
      <c r="AP255" s="39" t="b">
        <f t="shared" si="36"/>
        <v>1</v>
      </c>
      <c r="AQ255" s="39" t="s">
        <v>26</v>
      </c>
      <c r="AR255" s="40" t="s">
        <v>35</v>
      </c>
      <c r="AS255" s="41">
        <v>38</v>
      </c>
      <c r="AT255" s="43" t="s">
        <v>29</v>
      </c>
      <c r="AU255" s="43" t="s">
        <v>29</v>
      </c>
      <c r="AV255" s="44" t="s">
        <v>29</v>
      </c>
      <c r="AW255" s="43" t="s">
        <v>29</v>
      </c>
      <c r="AX255" s="45" t="s">
        <v>29</v>
      </c>
      <c r="AY255" s="43" t="s">
        <v>29</v>
      </c>
      <c r="AZ255" s="43" t="s">
        <v>29</v>
      </c>
      <c r="BA255" s="46" t="s">
        <v>29</v>
      </c>
    </row>
    <row r="256" spans="18:53" ht="19.5" customHeight="1">
      <c r="R256" s="35" t="s">
        <v>125</v>
      </c>
      <c r="S256" s="161" t="s">
        <v>524</v>
      </c>
      <c r="T256" s="37" t="s">
        <v>472</v>
      </c>
      <c r="U256" s="206" t="b">
        <f t="shared" si="34"/>
        <v>0</v>
      </c>
      <c r="V256" s="38" t="b">
        <f t="shared" si="39"/>
        <v>0</v>
      </c>
      <c r="W256" s="203" t="b">
        <f t="shared" si="35"/>
        <v>1</v>
      </c>
      <c r="X256" s="162" t="s">
        <v>34</v>
      </c>
      <c r="Y256" s="163" t="s">
        <v>27</v>
      </c>
      <c r="Z256" s="41">
        <v>85</v>
      </c>
      <c r="AA256" s="42" t="s">
        <v>28</v>
      </c>
      <c r="AB256" s="43" t="s">
        <v>29</v>
      </c>
      <c r="AC256" s="43" t="s">
        <v>29</v>
      </c>
      <c r="AD256" s="44" t="s">
        <v>29</v>
      </c>
      <c r="AE256" s="43" t="s">
        <v>29</v>
      </c>
      <c r="AF256" s="45" t="s">
        <v>30</v>
      </c>
      <c r="AG256" s="43" t="s">
        <v>30</v>
      </c>
      <c r="AH256" s="43" t="s">
        <v>30</v>
      </c>
      <c r="AI256" s="46" t="s">
        <v>29</v>
      </c>
      <c r="AK256" s="35" t="s">
        <v>107</v>
      </c>
      <c r="AL256" s="47" t="s">
        <v>525</v>
      </c>
      <c r="AM256" s="37" t="s">
        <v>33</v>
      </c>
      <c r="AN256" s="209" t="b">
        <f t="shared" si="33"/>
        <v>1</v>
      </c>
      <c r="AO256" s="160" t="b">
        <f t="shared" si="38"/>
        <v>1</v>
      </c>
      <c r="AP256" s="39" t="b">
        <f t="shared" si="36"/>
        <v>1</v>
      </c>
      <c r="AQ256" s="39" t="s">
        <v>26</v>
      </c>
      <c r="AR256" s="40" t="s">
        <v>35</v>
      </c>
      <c r="AS256" s="41">
        <v>12</v>
      </c>
      <c r="AT256" s="43" t="s">
        <v>29</v>
      </c>
      <c r="AU256" s="43" t="s">
        <v>29</v>
      </c>
      <c r="AV256" s="44" t="s">
        <v>29</v>
      </c>
      <c r="AW256" s="43" t="s">
        <v>29</v>
      </c>
      <c r="AX256" s="45" t="s">
        <v>29</v>
      </c>
      <c r="AY256" s="43" t="s">
        <v>29</v>
      </c>
      <c r="AZ256" s="43" t="s">
        <v>29</v>
      </c>
      <c r="BA256" s="46" t="s">
        <v>29</v>
      </c>
    </row>
    <row r="257" spans="18:53" ht="19.5" customHeight="1">
      <c r="R257" s="35" t="s">
        <v>125</v>
      </c>
      <c r="S257" s="141" t="s">
        <v>526</v>
      </c>
      <c r="T257" s="37" t="s">
        <v>472</v>
      </c>
      <c r="U257" s="206" t="b">
        <f t="shared" si="34"/>
        <v>0</v>
      </c>
      <c r="V257" s="38" t="b">
        <f t="shared" si="39"/>
        <v>0</v>
      </c>
      <c r="W257" s="203" t="b">
        <f t="shared" si="35"/>
        <v>1</v>
      </c>
      <c r="X257" s="39" t="s">
        <v>34</v>
      </c>
      <c r="Y257" s="40" t="s">
        <v>27</v>
      </c>
      <c r="Z257" s="41">
        <v>15</v>
      </c>
      <c r="AA257" s="42" t="s">
        <v>28</v>
      </c>
      <c r="AB257" s="43" t="s">
        <v>29</v>
      </c>
      <c r="AC257" s="43" t="s">
        <v>29</v>
      </c>
      <c r="AD257" s="44" t="s">
        <v>29</v>
      </c>
      <c r="AE257" s="43" t="s">
        <v>29</v>
      </c>
      <c r="AF257" s="45" t="s">
        <v>30</v>
      </c>
      <c r="AG257" s="43" t="s">
        <v>30</v>
      </c>
      <c r="AH257" s="43" t="s">
        <v>30</v>
      </c>
      <c r="AI257" s="46" t="s">
        <v>29</v>
      </c>
      <c r="AK257" s="35" t="s">
        <v>107</v>
      </c>
      <c r="AL257" s="47" t="s">
        <v>527</v>
      </c>
      <c r="AM257" s="37" t="s">
        <v>33</v>
      </c>
      <c r="AN257" s="209" t="b">
        <f t="shared" si="33"/>
        <v>1</v>
      </c>
      <c r="AO257" s="160" t="b">
        <f t="shared" si="38"/>
        <v>1</v>
      </c>
      <c r="AP257" s="39" t="b">
        <f t="shared" si="36"/>
        <v>1</v>
      </c>
      <c r="AQ257" s="39" t="s">
        <v>26</v>
      </c>
      <c r="AR257" s="40" t="s">
        <v>35</v>
      </c>
      <c r="AS257" s="41">
        <v>13</v>
      </c>
      <c r="AT257" s="43" t="s">
        <v>29</v>
      </c>
      <c r="AU257" s="43" t="s">
        <v>29</v>
      </c>
      <c r="AV257" s="44" t="s">
        <v>29</v>
      </c>
      <c r="AW257" s="43" t="s">
        <v>29</v>
      </c>
      <c r="AX257" s="45" t="s">
        <v>29</v>
      </c>
      <c r="AY257" s="43" t="s">
        <v>29</v>
      </c>
      <c r="AZ257" s="43" t="s">
        <v>29</v>
      </c>
      <c r="BA257" s="46" t="s">
        <v>29</v>
      </c>
    </row>
    <row r="258" spans="18:53" ht="19.5" customHeight="1">
      <c r="R258" s="35" t="s">
        <v>175</v>
      </c>
      <c r="S258" s="36" t="s">
        <v>528</v>
      </c>
      <c r="T258" s="37" t="s">
        <v>472</v>
      </c>
      <c r="U258" s="206" t="b">
        <f t="shared" si="34"/>
        <v>0</v>
      </c>
      <c r="V258" s="38" t="b">
        <f t="shared" ref="V258:V282" si="40">IF(COUNTIF($J$15:$K$19,$Y258)=0,IF(COUNTIF($L$15:$M$19,$Y258)=0,IF(VLOOKUP($Y258,$N$15:$O$19,2,FALSE)="가 능",TRUE,FALSE),IF(VLOOKUP($Y258,$L$15:$M$19,2,FALSE)="가 능",TRUE,FALSE)),IF(VLOOKUP($Y258,$J$15:$K$19,2,FALSE)="가 능",TRUE,FALSE))</f>
        <v>0</v>
      </c>
      <c r="W258" s="203" t="b">
        <f t="shared" si="35"/>
        <v>1</v>
      </c>
      <c r="X258" s="39" t="s">
        <v>26</v>
      </c>
      <c r="Y258" s="40" t="s">
        <v>27</v>
      </c>
      <c r="Z258" s="41">
        <v>15</v>
      </c>
      <c r="AA258" s="42" t="s">
        <v>529</v>
      </c>
      <c r="AB258" s="43" t="s">
        <v>29</v>
      </c>
      <c r="AC258" s="43" t="s">
        <v>29</v>
      </c>
      <c r="AD258" s="44" t="s">
        <v>29</v>
      </c>
      <c r="AE258" s="43" t="s">
        <v>29</v>
      </c>
      <c r="AF258" s="45" t="s">
        <v>30</v>
      </c>
      <c r="AG258" s="43" t="s">
        <v>30</v>
      </c>
      <c r="AH258" s="43" t="s">
        <v>30</v>
      </c>
      <c r="AI258" s="46" t="s">
        <v>29</v>
      </c>
      <c r="AK258" s="35" t="s">
        <v>107</v>
      </c>
      <c r="AL258" s="47" t="s">
        <v>530</v>
      </c>
      <c r="AM258" s="37" t="s">
        <v>33</v>
      </c>
      <c r="AN258" s="209" t="b">
        <f t="shared" si="33"/>
        <v>1</v>
      </c>
      <c r="AO258" s="160" t="b">
        <f t="shared" si="38"/>
        <v>1</v>
      </c>
      <c r="AP258" s="39" t="b">
        <f t="shared" si="36"/>
        <v>1</v>
      </c>
      <c r="AQ258" s="39" t="s">
        <v>26</v>
      </c>
      <c r="AR258" s="40" t="s">
        <v>35</v>
      </c>
      <c r="AS258" s="41">
        <v>30</v>
      </c>
      <c r="AT258" s="43" t="s">
        <v>29</v>
      </c>
      <c r="AU258" s="43" t="s">
        <v>29</v>
      </c>
      <c r="AV258" s="44" t="s">
        <v>29</v>
      </c>
      <c r="AW258" s="43" t="s">
        <v>29</v>
      </c>
      <c r="AX258" s="45" t="s">
        <v>29</v>
      </c>
      <c r="AY258" s="43" t="s">
        <v>29</v>
      </c>
      <c r="AZ258" s="43" t="s">
        <v>29</v>
      </c>
      <c r="BA258" s="46" t="s">
        <v>29</v>
      </c>
    </row>
    <row r="259" spans="18:53" ht="19.5" customHeight="1">
      <c r="R259" s="35" t="s">
        <v>175</v>
      </c>
      <c r="S259" s="36" t="s">
        <v>531</v>
      </c>
      <c r="T259" s="37" t="s">
        <v>472</v>
      </c>
      <c r="U259" s="206" t="b">
        <f t="shared" si="34"/>
        <v>0</v>
      </c>
      <c r="V259" s="38" t="b">
        <f t="shared" si="40"/>
        <v>0</v>
      </c>
      <c r="W259" s="203" t="b">
        <f t="shared" si="35"/>
        <v>1</v>
      </c>
      <c r="X259" s="39" t="s">
        <v>26</v>
      </c>
      <c r="Y259" s="40" t="s">
        <v>27</v>
      </c>
      <c r="Z259" s="41">
        <v>23</v>
      </c>
      <c r="AA259" s="42" t="s">
        <v>529</v>
      </c>
      <c r="AB259" s="43" t="s">
        <v>29</v>
      </c>
      <c r="AC259" s="43" t="s">
        <v>29</v>
      </c>
      <c r="AD259" s="44" t="s">
        <v>29</v>
      </c>
      <c r="AE259" s="43" t="s">
        <v>29</v>
      </c>
      <c r="AF259" s="45" t="s">
        <v>30</v>
      </c>
      <c r="AG259" s="43" t="s">
        <v>30</v>
      </c>
      <c r="AH259" s="43" t="s">
        <v>30</v>
      </c>
      <c r="AI259" s="46" t="s">
        <v>29</v>
      </c>
      <c r="AK259" s="35" t="s">
        <v>107</v>
      </c>
      <c r="AL259" s="47" t="s">
        <v>532</v>
      </c>
      <c r="AM259" s="37" t="s">
        <v>33</v>
      </c>
      <c r="AN259" s="209" t="b">
        <f t="shared" si="33"/>
        <v>1</v>
      </c>
      <c r="AO259" s="160" t="b">
        <f t="shared" si="38"/>
        <v>1</v>
      </c>
      <c r="AP259" s="39" t="b">
        <f t="shared" si="36"/>
        <v>1</v>
      </c>
      <c r="AQ259" s="39" t="s">
        <v>26</v>
      </c>
      <c r="AR259" s="40" t="s">
        <v>35</v>
      </c>
      <c r="AS259" s="41">
        <v>19</v>
      </c>
      <c r="AT259" s="43" t="s">
        <v>29</v>
      </c>
      <c r="AU259" s="43" t="s">
        <v>29</v>
      </c>
      <c r="AV259" s="44" t="s">
        <v>29</v>
      </c>
      <c r="AW259" s="43" t="s">
        <v>29</v>
      </c>
      <c r="AX259" s="45" t="s">
        <v>29</v>
      </c>
      <c r="AY259" s="43" t="s">
        <v>29</v>
      </c>
      <c r="AZ259" s="43" t="s">
        <v>29</v>
      </c>
      <c r="BA259" s="46" t="s">
        <v>29</v>
      </c>
    </row>
    <row r="260" spans="18:53" ht="19.5" customHeight="1">
      <c r="R260" s="35" t="s">
        <v>175</v>
      </c>
      <c r="S260" s="36" t="s">
        <v>533</v>
      </c>
      <c r="T260" s="37" t="s">
        <v>472</v>
      </c>
      <c r="U260" s="206" t="b">
        <f t="shared" si="34"/>
        <v>0</v>
      </c>
      <c r="V260" s="38" t="b">
        <f t="shared" si="40"/>
        <v>0</v>
      </c>
      <c r="W260" s="203" t="b">
        <f t="shared" si="35"/>
        <v>1</v>
      </c>
      <c r="X260" s="39" t="s">
        <v>26</v>
      </c>
      <c r="Y260" s="40" t="s">
        <v>27</v>
      </c>
      <c r="Z260" s="41">
        <v>19</v>
      </c>
      <c r="AA260" s="42" t="s">
        <v>529</v>
      </c>
      <c r="AB260" s="43" t="s">
        <v>29</v>
      </c>
      <c r="AC260" s="43" t="s">
        <v>29</v>
      </c>
      <c r="AD260" s="44" t="s">
        <v>29</v>
      </c>
      <c r="AE260" s="43" t="s">
        <v>29</v>
      </c>
      <c r="AF260" s="45" t="s">
        <v>30</v>
      </c>
      <c r="AG260" s="43" t="s">
        <v>30</v>
      </c>
      <c r="AH260" s="43" t="s">
        <v>30</v>
      </c>
      <c r="AI260" s="46" t="s">
        <v>29</v>
      </c>
      <c r="AK260" s="35" t="s">
        <v>107</v>
      </c>
      <c r="AL260" s="47" t="s">
        <v>534</v>
      </c>
      <c r="AM260" s="37" t="s">
        <v>33</v>
      </c>
      <c r="AN260" s="209" t="b">
        <f t="shared" si="33"/>
        <v>1</v>
      </c>
      <c r="AO260" s="160" t="b">
        <f t="shared" si="38"/>
        <v>1</v>
      </c>
      <c r="AP260" s="39" t="b">
        <f t="shared" si="36"/>
        <v>1</v>
      </c>
      <c r="AQ260" s="39" t="s">
        <v>26</v>
      </c>
      <c r="AR260" s="40" t="s">
        <v>35</v>
      </c>
      <c r="AS260" s="41">
        <v>21</v>
      </c>
      <c r="AT260" s="43" t="s">
        <v>29</v>
      </c>
      <c r="AU260" s="43" t="s">
        <v>29</v>
      </c>
      <c r="AV260" s="44" t="s">
        <v>29</v>
      </c>
      <c r="AW260" s="43" t="s">
        <v>29</v>
      </c>
      <c r="AX260" s="45" t="s">
        <v>29</v>
      </c>
      <c r="AY260" s="43" t="s">
        <v>29</v>
      </c>
      <c r="AZ260" s="43" t="s">
        <v>29</v>
      </c>
      <c r="BA260" s="46" t="s">
        <v>29</v>
      </c>
    </row>
    <row r="261" spans="18:53" ht="19.5" customHeight="1">
      <c r="R261" s="35" t="s">
        <v>175</v>
      </c>
      <c r="S261" s="36" t="s">
        <v>435</v>
      </c>
      <c r="T261" s="37" t="s">
        <v>472</v>
      </c>
      <c r="U261" s="206" t="b">
        <f t="shared" si="34"/>
        <v>0</v>
      </c>
      <c r="V261" s="38" t="b">
        <f t="shared" si="40"/>
        <v>0</v>
      </c>
      <c r="W261" s="203" t="b">
        <f t="shared" si="35"/>
        <v>1</v>
      </c>
      <c r="X261" s="39" t="s">
        <v>26</v>
      </c>
      <c r="Y261" s="40" t="s">
        <v>27</v>
      </c>
      <c r="Z261" s="41">
        <v>18</v>
      </c>
      <c r="AA261" s="42" t="s">
        <v>529</v>
      </c>
      <c r="AB261" s="43" t="s">
        <v>29</v>
      </c>
      <c r="AC261" s="43" t="s">
        <v>29</v>
      </c>
      <c r="AD261" s="44" t="s">
        <v>29</v>
      </c>
      <c r="AE261" s="43" t="s">
        <v>29</v>
      </c>
      <c r="AF261" s="45" t="s">
        <v>30</v>
      </c>
      <c r="AG261" s="43" t="s">
        <v>30</v>
      </c>
      <c r="AH261" s="43" t="s">
        <v>30</v>
      </c>
      <c r="AI261" s="46" t="s">
        <v>29</v>
      </c>
      <c r="AK261" s="35" t="s">
        <v>107</v>
      </c>
      <c r="AL261" s="47" t="s">
        <v>535</v>
      </c>
      <c r="AM261" s="37" t="s">
        <v>33</v>
      </c>
      <c r="AN261" s="209" t="b">
        <f t="shared" si="33"/>
        <v>1</v>
      </c>
      <c r="AO261" s="160" t="b">
        <f t="shared" si="38"/>
        <v>1</v>
      </c>
      <c r="AP261" s="39" t="b">
        <f t="shared" si="36"/>
        <v>1</v>
      </c>
      <c r="AQ261" s="39" t="s">
        <v>26</v>
      </c>
      <c r="AR261" s="40" t="s">
        <v>35</v>
      </c>
      <c r="AS261" s="41">
        <v>5</v>
      </c>
      <c r="AT261" s="43" t="s">
        <v>29</v>
      </c>
      <c r="AU261" s="43" t="s">
        <v>29</v>
      </c>
      <c r="AV261" s="44" t="s">
        <v>29</v>
      </c>
      <c r="AW261" s="43" t="s">
        <v>29</v>
      </c>
      <c r="AX261" s="45" t="s">
        <v>29</v>
      </c>
      <c r="AY261" s="43" t="s">
        <v>29</v>
      </c>
      <c r="AZ261" s="43" t="s">
        <v>29</v>
      </c>
      <c r="BA261" s="46" t="s">
        <v>29</v>
      </c>
    </row>
    <row r="262" spans="18:53" ht="19.5" customHeight="1">
      <c r="R262" s="35" t="s">
        <v>175</v>
      </c>
      <c r="S262" s="36" t="s">
        <v>439</v>
      </c>
      <c r="T262" s="37" t="s">
        <v>472</v>
      </c>
      <c r="U262" s="206" t="b">
        <f t="shared" si="34"/>
        <v>0</v>
      </c>
      <c r="V262" s="38" t="b">
        <f t="shared" si="40"/>
        <v>0</v>
      </c>
      <c r="W262" s="203" t="b">
        <f t="shared" si="35"/>
        <v>1</v>
      </c>
      <c r="X262" s="39" t="s">
        <v>26</v>
      </c>
      <c r="Y262" s="40" t="s">
        <v>27</v>
      </c>
      <c r="Z262" s="41">
        <v>69</v>
      </c>
      <c r="AA262" s="42" t="s">
        <v>529</v>
      </c>
      <c r="AB262" s="43" t="s">
        <v>29</v>
      </c>
      <c r="AC262" s="43" t="s">
        <v>29</v>
      </c>
      <c r="AD262" s="44" t="s">
        <v>29</v>
      </c>
      <c r="AE262" s="43" t="s">
        <v>29</v>
      </c>
      <c r="AF262" s="45" t="s">
        <v>30</v>
      </c>
      <c r="AG262" s="43" t="s">
        <v>30</v>
      </c>
      <c r="AH262" s="43" t="s">
        <v>30</v>
      </c>
      <c r="AI262" s="46" t="s">
        <v>29</v>
      </c>
      <c r="AK262" s="35" t="s">
        <v>107</v>
      </c>
      <c r="AL262" s="47" t="s">
        <v>536</v>
      </c>
      <c r="AM262" s="37" t="s">
        <v>33</v>
      </c>
      <c r="AN262" s="209" t="b">
        <f t="shared" si="33"/>
        <v>1</v>
      </c>
      <c r="AO262" s="160" t="b">
        <f t="shared" si="38"/>
        <v>1</v>
      </c>
      <c r="AP262" s="39" t="b">
        <f t="shared" si="36"/>
        <v>1</v>
      </c>
      <c r="AQ262" s="39" t="s">
        <v>26</v>
      </c>
      <c r="AR262" s="40" t="s">
        <v>35</v>
      </c>
      <c r="AS262" s="41">
        <v>18</v>
      </c>
      <c r="AT262" s="43" t="s">
        <v>29</v>
      </c>
      <c r="AU262" s="43" t="s">
        <v>29</v>
      </c>
      <c r="AV262" s="44" t="s">
        <v>29</v>
      </c>
      <c r="AW262" s="43" t="s">
        <v>29</v>
      </c>
      <c r="AX262" s="45" t="s">
        <v>29</v>
      </c>
      <c r="AY262" s="43" t="s">
        <v>29</v>
      </c>
      <c r="AZ262" s="43" t="s">
        <v>29</v>
      </c>
      <c r="BA262" s="46" t="s">
        <v>29</v>
      </c>
    </row>
    <row r="263" spans="18:53" ht="19.5" customHeight="1">
      <c r="R263" s="35" t="s">
        <v>175</v>
      </c>
      <c r="S263" s="36" t="s">
        <v>443</v>
      </c>
      <c r="T263" s="37" t="s">
        <v>472</v>
      </c>
      <c r="U263" s="206" t="b">
        <f t="shared" si="34"/>
        <v>0</v>
      </c>
      <c r="V263" s="38" t="b">
        <f t="shared" si="40"/>
        <v>0</v>
      </c>
      <c r="W263" s="203" t="b">
        <f t="shared" si="35"/>
        <v>1</v>
      </c>
      <c r="X263" s="39" t="s">
        <v>26</v>
      </c>
      <c r="Y263" s="40" t="s">
        <v>27</v>
      </c>
      <c r="Z263" s="41">
        <v>18</v>
      </c>
      <c r="AA263" s="42" t="s">
        <v>529</v>
      </c>
      <c r="AB263" s="43" t="s">
        <v>29</v>
      </c>
      <c r="AC263" s="43" t="s">
        <v>29</v>
      </c>
      <c r="AD263" s="44" t="s">
        <v>29</v>
      </c>
      <c r="AE263" s="43" t="s">
        <v>29</v>
      </c>
      <c r="AF263" s="45" t="s">
        <v>30</v>
      </c>
      <c r="AG263" s="43" t="s">
        <v>30</v>
      </c>
      <c r="AH263" s="43" t="s">
        <v>30</v>
      </c>
      <c r="AI263" s="46" t="s">
        <v>29</v>
      </c>
      <c r="AK263" s="35" t="s">
        <v>107</v>
      </c>
      <c r="AL263" s="47" t="s">
        <v>537</v>
      </c>
      <c r="AM263" s="37" t="s">
        <v>33</v>
      </c>
      <c r="AN263" s="209" t="b">
        <f t="shared" si="33"/>
        <v>1</v>
      </c>
      <c r="AO263" s="160" t="b">
        <f t="shared" si="38"/>
        <v>1</v>
      </c>
      <c r="AP263" s="39" t="b">
        <f t="shared" si="36"/>
        <v>1</v>
      </c>
      <c r="AQ263" s="39" t="s">
        <v>26</v>
      </c>
      <c r="AR263" s="40" t="s">
        <v>35</v>
      </c>
      <c r="AS263" s="41">
        <v>5</v>
      </c>
      <c r="AT263" s="43" t="s">
        <v>29</v>
      </c>
      <c r="AU263" s="43" t="s">
        <v>29</v>
      </c>
      <c r="AV263" s="44" t="s">
        <v>29</v>
      </c>
      <c r="AW263" s="43" t="s">
        <v>29</v>
      </c>
      <c r="AX263" s="45" t="s">
        <v>29</v>
      </c>
      <c r="AY263" s="43" t="s">
        <v>29</v>
      </c>
      <c r="AZ263" s="43" t="s">
        <v>29</v>
      </c>
      <c r="BA263" s="46" t="s">
        <v>29</v>
      </c>
    </row>
    <row r="264" spans="18:53" ht="19.5" customHeight="1">
      <c r="R264" s="35" t="s">
        <v>175</v>
      </c>
      <c r="S264" s="36" t="s">
        <v>384</v>
      </c>
      <c r="T264" s="37" t="s">
        <v>472</v>
      </c>
      <c r="U264" s="206" t="b">
        <f t="shared" si="34"/>
        <v>0</v>
      </c>
      <c r="V264" s="38" t="b">
        <f t="shared" si="40"/>
        <v>0</v>
      </c>
      <c r="W264" s="203" t="b">
        <f t="shared" si="35"/>
        <v>1</v>
      </c>
      <c r="X264" s="39" t="s">
        <v>26</v>
      </c>
      <c r="Y264" s="40" t="s">
        <v>27</v>
      </c>
      <c r="Z264" s="41">
        <v>18</v>
      </c>
      <c r="AA264" s="42" t="s">
        <v>529</v>
      </c>
      <c r="AB264" s="43" t="s">
        <v>29</v>
      </c>
      <c r="AC264" s="43" t="s">
        <v>29</v>
      </c>
      <c r="AD264" s="44" t="s">
        <v>29</v>
      </c>
      <c r="AE264" s="43" t="s">
        <v>29</v>
      </c>
      <c r="AF264" s="45" t="s">
        <v>30</v>
      </c>
      <c r="AG264" s="43" t="s">
        <v>30</v>
      </c>
      <c r="AH264" s="43" t="s">
        <v>30</v>
      </c>
      <c r="AI264" s="46" t="s">
        <v>29</v>
      </c>
      <c r="AK264" s="35" t="s">
        <v>107</v>
      </c>
      <c r="AL264" s="47" t="s">
        <v>538</v>
      </c>
      <c r="AM264" s="37" t="s">
        <v>33</v>
      </c>
      <c r="AN264" s="209" t="b">
        <f t="shared" si="33"/>
        <v>1</v>
      </c>
      <c r="AO264" s="160" t="b">
        <f t="shared" si="38"/>
        <v>1</v>
      </c>
      <c r="AP264" s="39" t="b">
        <f t="shared" si="36"/>
        <v>1</v>
      </c>
      <c r="AQ264" s="39" t="s">
        <v>26</v>
      </c>
      <c r="AR264" s="40" t="s">
        <v>35</v>
      </c>
      <c r="AS264" s="41">
        <v>10</v>
      </c>
      <c r="AT264" s="43" t="s">
        <v>29</v>
      </c>
      <c r="AU264" s="43" t="s">
        <v>29</v>
      </c>
      <c r="AV264" s="44" t="s">
        <v>29</v>
      </c>
      <c r="AW264" s="43" t="s">
        <v>29</v>
      </c>
      <c r="AX264" s="45" t="s">
        <v>29</v>
      </c>
      <c r="AY264" s="43" t="s">
        <v>29</v>
      </c>
      <c r="AZ264" s="43" t="s">
        <v>29</v>
      </c>
      <c r="BA264" s="46" t="s">
        <v>29</v>
      </c>
    </row>
    <row r="265" spans="18:53" ht="19.5" customHeight="1">
      <c r="R265" s="35" t="s">
        <v>175</v>
      </c>
      <c r="S265" s="36" t="s">
        <v>389</v>
      </c>
      <c r="T265" s="37" t="s">
        <v>472</v>
      </c>
      <c r="U265" s="206" t="b">
        <f t="shared" si="34"/>
        <v>0</v>
      </c>
      <c r="V265" s="38" t="b">
        <f t="shared" si="40"/>
        <v>0</v>
      </c>
      <c r="W265" s="203" t="b">
        <f t="shared" si="35"/>
        <v>1</v>
      </c>
      <c r="X265" s="39" t="s">
        <v>26</v>
      </c>
      <c r="Y265" s="40" t="s">
        <v>27</v>
      </c>
      <c r="Z265" s="41">
        <v>20</v>
      </c>
      <c r="AA265" s="42" t="s">
        <v>529</v>
      </c>
      <c r="AB265" s="43" t="s">
        <v>29</v>
      </c>
      <c r="AC265" s="43" t="s">
        <v>29</v>
      </c>
      <c r="AD265" s="44" t="s">
        <v>29</v>
      </c>
      <c r="AE265" s="43" t="s">
        <v>29</v>
      </c>
      <c r="AF265" s="45" t="s">
        <v>30</v>
      </c>
      <c r="AG265" s="43" t="s">
        <v>30</v>
      </c>
      <c r="AH265" s="43" t="s">
        <v>30</v>
      </c>
      <c r="AI265" s="46" t="s">
        <v>29</v>
      </c>
      <c r="AK265" s="35" t="s">
        <v>107</v>
      </c>
      <c r="AL265" s="47" t="s">
        <v>539</v>
      </c>
      <c r="AM265" s="37" t="s">
        <v>33</v>
      </c>
      <c r="AN265" s="209" t="b">
        <f t="shared" si="33"/>
        <v>1</v>
      </c>
      <c r="AO265" s="160" t="b">
        <f t="shared" si="38"/>
        <v>1</v>
      </c>
      <c r="AP265" s="39" t="b">
        <f t="shared" si="36"/>
        <v>1</v>
      </c>
      <c r="AQ265" s="39" t="s">
        <v>26</v>
      </c>
      <c r="AR265" s="40" t="s">
        <v>35</v>
      </c>
      <c r="AS265" s="41">
        <v>12</v>
      </c>
      <c r="AT265" s="43" t="s">
        <v>29</v>
      </c>
      <c r="AU265" s="43" t="s">
        <v>29</v>
      </c>
      <c r="AV265" s="44" t="s">
        <v>29</v>
      </c>
      <c r="AW265" s="43" t="s">
        <v>29</v>
      </c>
      <c r="AX265" s="45" t="s">
        <v>29</v>
      </c>
      <c r="AY265" s="43" t="s">
        <v>29</v>
      </c>
      <c r="AZ265" s="43" t="s">
        <v>29</v>
      </c>
      <c r="BA265" s="46" t="s">
        <v>29</v>
      </c>
    </row>
    <row r="266" spans="18:53" ht="19.5" customHeight="1">
      <c r="R266" s="35" t="s">
        <v>175</v>
      </c>
      <c r="S266" s="36" t="s">
        <v>540</v>
      </c>
      <c r="T266" s="37" t="s">
        <v>472</v>
      </c>
      <c r="U266" s="206" t="b">
        <f t="shared" si="34"/>
        <v>0</v>
      </c>
      <c r="V266" s="38" t="b">
        <f t="shared" si="40"/>
        <v>0</v>
      </c>
      <c r="W266" s="203" t="b">
        <f t="shared" si="35"/>
        <v>1</v>
      </c>
      <c r="X266" s="39" t="s">
        <v>26</v>
      </c>
      <c r="Y266" s="40" t="s">
        <v>27</v>
      </c>
      <c r="Z266" s="41">
        <v>17</v>
      </c>
      <c r="AA266" s="42" t="s">
        <v>529</v>
      </c>
      <c r="AB266" s="43" t="s">
        <v>29</v>
      </c>
      <c r="AC266" s="43" t="s">
        <v>29</v>
      </c>
      <c r="AD266" s="44" t="s">
        <v>29</v>
      </c>
      <c r="AE266" s="43" t="s">
        <v>29</v>
      </c>
      <c r="AF266" s="45" t="s">
        <v>30</v>
      </c>
      <c r="AG266" s="43" t="s">
        <v>30</v>
      </c>
      <c r="AH266" s="43" t="s">
        <v>30</v>
      </c>
      <c r="AI266" s="46" t="s">
        <v>29</v>
      </c>
      <c r="AK266" s="35" t="s">
        <v>107</v>
      </c>
      <c r="AL266" s="47" t="s">
        <v>517</v>
      </c>
      <c r="AM266" s="37" t="s">
        <v>33</v>
      </c>
      <c r="AN266" s="209" t="b">
        <f t="shared" ref="AN266:AN289" si="41">IF(AP266=FALSE,FALSE,IF(AO266=FALSE,FALSE,TRUE))</f>
        <v>1</v>
      </c>
      <c r="AO266" s="160" t="b">
        <f t="shared" si="38"/>
        <v>1</v>
      </c>
      <c r="AP266" s="39" t="b">
        <f t="shared" si="36"/>
        <v>1</v>
      </c>
      <c r="AQ266" s="39" t="s">
        <v>26</v>
      </c>
      <c r="AR266" s="40" t="s">
        <v>35</v>
      </c>
      <c r="AS266" s="41">
        <v>16</v>
      </c>
      <c r="AT266" s="43" t="s">
        <v>29</v>
      </c>
      <c r="AU266" s="43" t="s">
        <v>29</v>
      </c>
      <c r="AV266" s="44" t="s">
        <v>29</v>
      </c>
      <c r="AW266" s="43" t="s">
        <v>29</v>
      </c>
      <c r="AX266" s="45" t="s">
        <v>29</v>
      </c>
      <c r="AY266" s="43" t="s">
        <v>29</v>
      </c>
      <c r="AZ266" s="43" t="s">
        <v>29</v>
      </c>
      <c r="BA266" s="46" t="s">
        <v>29</v>
      </c>
    </row>
    <row r="267" spans="18:53" ht="19.5" customHeight="1">
      <c r="R267" s="35" t="s">
        <v>175</v>
      </c>
      <c r="S267" s="36" t="s">
        <v>541</v>
      </c>
      <c r="T267" s="37" t="s">
        <v>472</v>
      </c>
      <c r="U267" s="206" t="b">
        <f t="shared" ref="U267:U330" si="42">IF(W267=FALSE,FALSE,IF(V267=FALSE,FALSE,TRUE))</f>
        <v>0</v>
      </c>
      <c r="V267" s="38" t="b">
        <f t="shared" si="40"/>
        <v>0</v>
      </c>
      <c r="W267" s="203" t="b">
        <f t="shared" ref="W267:W330" si="43">IF($J$25="선택중복",FALSE,TRUE)</f>
        <v>1</v>
      </c>
      <c r="X267" s="39" t="s">
        <v>26</v>
      </c>
      <c r="Y267" s="40" t="s">
        <v>27</v>
      </c>
      <c r="Z267" s="41">
        <v>13</v>
      </c>
      <c r="AA267" s="42" t="s">
        <v>529</v>
      </c>
      <c r="AB267" s="43" t="s">
        <v>29</v>
      </c>
      <c r="AC267" s="43" t="s">
        <v>29</v>
      </c>
      <c r="AD267" s="44" t="s">
        <v>29</v>
      </c>
      <c r="AE267" s="43" t="s">
        <v>29</v>
      </c>
      <c r="AF267" s="45" t="s">
        <v>30</v>
      </c>
      <c r="AG267" s="43" t="s">
        <v>30</v>
      </c>
      <c r="AH267" s="43" t="s">
        <v>30</v>
      </c>
      <c r="AI267" s="46" t="s">
        <v>29</v>
      </c>
      <c r="AK267" s="35" t="s">
        <v>107</v>
      </c>
      <c r="AL267" s="47" t="s">
        <v>506</v>
      </c>
      <c r="AM267" s="37" t="s">
        <v>33</v>
      </c>
      <c r="AN267" s="209" t="b">
        <f t="shared" si="41"/>
        <v>1</v>
      </c>
      <c r="AO267" s="160" t="b">
        <f t="shared" si="38"/>
        <v>1</v>
      </c>
      <c r="AP267" s="39" t="b">
        <f t="shared" si="36"/>
        <v>1</v>
      </c>
      <c r="AQ267" s="39" t="s">
        <v>26</v>
      </c>
      <c r="AR267" s="40" t="s">
        <v>35</v>
      </c>
      <c r="AS267" s="41">
        <v>17</v>
      </c>
      <c r="AT267" s="43" t="s">
        <v>29</v>
      </c>
      <c r="AU267" s="43" t="s">
        <v>29</v>
      </c>
      <c r="AV267" s="44" t="s">
        <v>29</v>
      </c>
      <c r="AW267" s="43" t="s">
        <v>29</v>
      </c>
      <c r="AX267" s="45" t="s">
        <v>29</v>
      </c>
      <c r="AY267" s="43" t="s">
        <v>29</v>
      </c>
      <c r="AZ267" s="43" t="s">
        <v>29</v>
      </c>
      <c r="BA267" s="46" t="s">
        <v>29</v>
      </c>
    </row>
    <row r="268" spans="18:53" ht="19.5" customHeight="1">
      <c r="R268" s="35" t="s">
        <v>175</v>
      </c>
      <c r="S268" s="36" t="s">
        <v>542</v>
      </c>
      <c r="T268" s="37" t="s">
        <v>472</v>
      </c>
      <c r="U268" s="206" t="b">
        <f t="shared" si="42"/>
        <v>0</v>
      </c>
      <c r="V268" s="38" t="b">
        <f t="shared" si="40"/>
        <v>0</v>
      </c>
      <c r="W268" s="203" t="b">
        <f t="shared" si="43"/>
        <v>1</v>
      </c>
      <c r="X268" s="39" t="s">
        <v>26</v>
      </c>
      <c r="Y268" s="40" t="s">
        <v>27</v>
      </c>
      <c r="Z268" s="41">
        <v>57</v>
      </c>
      <c r="AA268" s="42" t="s">
        <v>529</v>
      </c>
      <c r="AB268" s="43" t="s">
        <v>29</v>
      </c>
      <c r="AC268" s="43" t="s">
        <v>29</v>
      </c>
      <c r="AD268" s="44" t="s">
        <v>29</v>
      </c>
      <c r="AE268" s="43" t="s">
        <v>29</v>
      </c>
      <c r="AF268" s="45" t="s">
        <v>30</v>
      </c>
      <c r="AG268" s="43" t="s">
        <v>30</v>
      </c>
      <c r="AH268" s="43" t="s">
        <v>30</v>
      </c>
      <c r="AI268" s="46" t="s">
        <v>29</v>
      </c>
      <c r="AK268" s="35" t="s">
        <v>107</v>
      </c>
      <c r="AL268" s="47" t="s">
        <v>543</v>
      </c>
      <c r="AM268" s="37" t="s">
        <v>33</v>
      </c>
      <c r="AN268" s="209" t="b">
        <f t="shared" si="41"/>
        <v>1</v>
      </c>
      <c r="AO268" s="160" t="b">
        <f t="shared" si="38"/>
        <v>1</v>
      </c>
      <c r="AP268" s="39" t="b">
        <f t="shared" ref="AP268:AP289" si="44">IF($J$25="선택중복",FALSE,TRUE)</f>
        <v>1</v>
      </c>
      <c r="AQ268" s="39" t="s">
        <v>26</v>
      </c>
      <c r="AR268" s="40" t="s">
        <v>35</v>
      </c>
      <c r="AS268" s="41">
        <v>12</v>
      </c>
      <c r="AT268" s="43" t="s">
        <v>29</v>
      </c>
      <c r="AU268" s="43" t="s">
        <v>29</v>
      </c>
      <c r="AV268" s="44" t="s">
        <v>29</v>
      </c>
      <c r="AW268" s="43" t="s">
        <v>29</v>
      </c>
      <c r="AX268" s="45" t="s">
        <v>29</v>
      </c>
      <c r="AY268" s="43" t="s">
        <v>29</v>
      </c>
      <c r="AZ268" s="43" t="s">
        <v>29</v>
      </c>
      <c r="BA268" s="46" t="s">
        <v>29</v>
      </c>
    </row>
    <row r="269" spans="18:53" ht="19.5" customHeight="1">
      <c r="R269" s="35" t="s">
        <v>175</v>
      </c>
      <c r="S269" s="36" t="s">
        <v>544</v>
      </c>
      <c r="T269" s="37" t="s">
        <v>472</v>
      </c>
      <c r="U269" s="206" t="b">
        <f t="shared" si="42"/>
        <v>0</v>
      </c>
      <c r="V269" s="38" t="b">
        <f t="shared" si="40"/>
        <v>0</v>
      </c>
      <c r="W269" s="203" t="b">
        <f t="shared" si="43"/>
        <v>1</v>
      </c>
      <c r="X269" s="39" t="s">
        <v>26</v>
      </c>
      <c r="Y269" s="40" t="s">
        <v>27</v>
      </c>
      <c r="Z269" s="41">
        <v>13</v>
      </c>
      <c r="AA269" s="42" t="s">
        <v>529</v>
      </c>
      <c r="AB269" s="43" t="s">
        <v>29</v>
      </c>
      <c r="AC269" s="43" t="s">
        <v>29</v>
      </c>
      <c r="AD269" s="44" t="s">
        <v>29</v>
      </c>
      <c r="AE269" s="43" t="s">
        <v>29</v>
      </c>
      <c r="AF269" s="45" t="s">
        <v>30</v>
      </c>
      <c r="AG269" s="43" t="s">
        <v>30</v>
      </c>
      <c r="AH269" s="43" t="s">
        <v>30</v>
      </c>
      <c r="AI269" s="46" t="s">
        <v>29</v>
      </c>
      <c r="AK269" s="35" t="s">
        <v>107</v>
      </c>
      <c r="AL269" s="47" t="s">
        <v>519</v>
      </c>
      <c r="AM269" s="37" t="s">
        <v>33</v>
      </c>
      <c r="AN269" s="209" t="b">
        <f t="shared" si="41"/>
        <v>1</v>
      </c>
      <c r="AO269" s="160" t="b">
        <f t="shared" ref="AO269:AO291" si="45">IF(COUNTIF($J$15:$K$19,$AR269)=0,IF(COUNTIF($L$15:$M$19,$AR269)=0,IF(VLOOKUP($AR269,$N$15:$O$19,2,FALSE)="가 능",TRUE,FALSE),IF(VLOOKUP($AR269,$L$15:$M$19,2,FALSE)="가 능",TRUE,FALSE)),IF(VLOOKUP($AR269,$J$15:$K$19,2,FALSE)="가 능",TRUE,FALSE))</f>
        <v>1</v>
      </c>
      <c r="AP269" s="39" t="b">
        <f t="shared" si="44"/>
        <v>1</v>
      </c>
      <c r="AQ269" s="39" t="s">
        <v>26</v>
      </c>
      <c r="AR269" s="40" t="s">
        <v>35</v>
      </c>
      <c r="AS269" s="41">
        <v>18</v>
      </c>
      <c r="AT269" s="43" t="s">
        <v>29</v>
      </c>
      <c r="AU269" s="43" t="s">
        <v>29</v>
      </c>
      <c r="AV269" s="44" t="s">
        <v>29</v>
      </c>
      <c r="AW269" s="43" t="s">
        <v>29</v>
      </c>
      <c r="AX269" s="45" t="s">
        <v>29</v>
      </c>
      <c r="AY269" s="43" t="s">
        <v>29</v>
      </c>
      <c r="AZ269" s="43" t="s">
        <v>29</v>
      </c>
      <c r="BA269" s="46" t="s">
        <v>29</v>
      </c>
    </row>
    <row r="270" spans="18:53" ht="19.5" customHeight="1">
      <c r="R270" s="35" t="s">
        <v>175</v>
      </c>
      <c r="S270" s="36" t="s">
        <v>545</v>
      </c>
      <c r="T270" s="37" t="s">
        <v>472</v>
      </c>
      <c r="U270" s="206" t="b">
        <f t="shared" si="42"/>
        <v>0</v>
      </c>
      <c r="V270" s="38" t="b">
        <f t="shared" si="40"/>
        <v>0</v>
      </c>
      <c r="W270" s="203" t="b">
        <f t="shared" si="43"/>
        <v>1</v>
      </c>
      <c r="X270" s="39" t="s">
        <v>26</v>
      </c>
      <c r="Y270" s="40" t="s">
        <v>27</v>
      </c>
      <c r="Z270" s="41">
        <v>39</v>
      </c>
      <c r="AA270" s="42" t="s">
        <v>529</v>
      </c>
      <c r="AB270" s="43" t="s">
        <v>29</v>
      </c>
      <c r="AC270" s="43" t="s">
        <v>29</v>
      </c>
      <c r="AD270" s="44" t="s">
        <v>29</v>
      </c>
      <c r="AE270" s="43" t="s">
        <v>29</v>
      </c>
      <c r="AF270" s="45" t="s">
        <v>30</v>
      </c>
      <c r="AG270" s="43" t="s">
        <v>30</v>
      </c>
      <c r="AH270" s="43" t="s">
        <v>30</v>
      </c>
      <c r="AI270" s="46" t="s">
        <v>29</v>
      </c>
      <c r="AK270" s="35" t="s">
        <v>107</v>
      </c>
      <c r="AL270" s="47" t="s">
        <v>37</v>
      </c>
      <c r="AM270" s="37" t="s">
        <v>33</v>
      </c>
      <c r="AN270" s="209" t="b">
        <f t="shared" si="41"/>
        <v>1</v>
      </c>
      <c r="AO270" s="160" t="b">
        <f t="shared" si="45"/>
        <v>1</v>
      </c>
      <c r="AP270" s="39" t="b">
        <f t="shared" si="44"/>
        <v>1</v>
      </c>
      <c r="AQ270" s="39" t="s">
        <v>34</v>
      </c>
      <c r="AR270" s="40" t="s">
        <v>35</v>
      </c>
      <c r="AS270" s="41">
        <v>48</v>
      </c>
      <c r="AT270" s="43" t="s">
        <v>29</v>
      </c>
      <c r="AU270" s="43" t="s">
        <v>29</v>
      </c>
      <c r="AV270" s="44" t="s">
        <v>29</v>
      </c>
      <c r="AW270" s="43" t="s">
        <v>29</v>
      </c>
      <c r="AX270" s="45" t="s">
        <v>29</v>
      </c>
      <c r="AY270" s="43" t="s">
        <v>29</v>
      </c>
      <c r="AZ270" s="43" t="s">
        <v>29</v>
      </c>
      <c r="BA270" s="46" t="s">
        <v>29</v>
      </c>
    </row>
    <row r="271" spans="18:53" ht="19.5" customHeight="1">
      <c r="R271" s="35" t="s">
        <v>175</v>
      </c>
      <c r="S271" s="36" t="s">
        <v>546</v>
      </c>
      <c r="T271" s="37" t="s">
        <v>472</v>
      </c>
      <c r="U271" s="206" t="b">
        <f t="shared" si="42"/>
        <v>0</v>
      </c>
      <c r="V271" s="38" t="b">
        <f t="shared" si="40"/>
        <v>0</v>
      </c>
      <c r="W271" s="203" t="b">
        <f t="shared" si="43"/>
        <v>1</v>
      </c>
      <c r="X271" s="39" t="s">
        <v>26</v>
      </c>
      <c r="Y271" s="40" t="s">
        <v>27</v>
      </c>
      <c r="Z271" s="41">
        <v>56</v>
      </c>
      <c r="AA271" s="42" t="s">
        <v>529</v>
      </c>
      <c r="AB271" s="43" t="s">
        <v>29</v>
      </c>
      <c r="AC271" s="43" t="s">
        <v>29</v>
      </c>
      <c r="AD271" s="44" t="s">
        <v>29</v>
      </c>
      <c r="AE271" s="43" t="s">
        <v>29</v>
      </c>
      <c r="AF271" s="45" t="s">
        <v>30</v>
      </c>
      <c r="AG271" s="43" t="s">
        <v>30</v>
      </c>
      <c r="AH271" s="43" t="s">
        <v>30</v>
      </c>
      <c r="AI271" s="46" t="s">
        <v>29</v>
      </c>
      <c r="AK271" s="35" t="s">
        <v>107</v>
      </c>
      <c r="AL271" s="47" t="s">
        <v>547</v>
      </c>
      <c r="AM271" s="37" t="s">
        <v>33</v>
      </c>
      <c r="AN271" s="209" t="b">
        <f t="shared" si="41"/>
        <v>1</v>
      </c>
      <c r="AO271" s="160" t="b">
        <f t="shared" si="45"/>
        <v>1</v>
      </c>
      <c r="AP271" s="39" t="b">
        <f t="shared" si="44"/>
        <v>1</v>
      </c>
      <c r="AQ271" s="39" t="s">
        <v>34</v>
      </c>
      <c r="AR271" s="40" t="s">
        <v>35</v>
      </c>
      <c r="AS271" s="41">
        <v>28</v>
      </c>
      <c r="AT271" s="43" t="s">
        <v>29</v>
      </c>
      <c r="AU271" s="43" t="s">
        <v>29</v>
      </c>
      <c r="AV271" s="44" t="s">
        <v>29</v>
      </c>
      <c r="AW271" s="43" t="s">
        <v>29</v>
      </c>
      <c r="AX271" s="45" t="s">
        <v>29</v>
      </c>
      <c r="AY271" s="43" t="s">
        <v>29</v>
      </c>
      <c r="AZ271" s="43" t="s">
        <v>29</v>
      </c>
      <c r="BA271" s="46" t="s">
        <v>29</v>
      </c>
    </row>
    <row r="272" spans="18:53" ht="19.5" customHeight="1">
      <c r="R272" s="35" t="s">
        <v>175</v>
      </c>
      <c r="S272" s="36" t="s">
        <v>429</v>
      </c>
      <c r="T272" s="37" t="s">
        <v>472</v>
      </c>
      <c r="U272" s="206" t="b">
        <f t="shared" si="42"/>
        <v>0</v>
      </c>
      <c r="V272" s="38" t="b">
        <f t="shared" si="40"/>
        <v>0</v>
      </c>
      <c r="W272" s="203" t="b">
        <f t="shared" si="43"/>
        <v>1</v>
      </c>
      <c r="X272" s="39" t="s">
        <v>26</v>
      </c>
      <c r="Y272" s="40" t="s">
        <v>27</v>
      </c>
      <c r="Z272" s="41">
        <v>24</v>
      </c>
      <c r="AA272" s="42" t="s">
        <v>529</v>
      </c>
      <c r="AB272" s="43" t="s">
        <v>29</v>
      </c>
      <c r="AC272" s="43" t="s">
        <v>29</v>
      </c>
      <c r="AD272" s="44" t="s">
        <v>29</v>
      </c>
      <c r="AE272" s="43" t="s">
        <v>29</v>
      </c>
      <c r="AF272" s="45" t="s">
        <v>30</v>
      </c>
      <c r="AG272" s="43" t="s">
        <v>30</v>
      </c>
      <c r="AH272" s="43" t="s">
        <v>30</v>
      </c>
      <c r="AI272" s="46" t="s">
        <v>29</v>
      </c>
      <c r="AK272" s="35" t="s">
        <v>107</v>
      </c>
      <c r="AL272" s="47" t="s">
        <v>548</v>
      </c>
      <c r="AM272" s="37" t="s">
        <v>33</v>
      </c>
      <c r="AN272" s="209" t="b">
        <f t="shared" si="41"/>
        <v>1</v>
      </c>
      <c r="AO272" s="160" t="b">
        <f t="shared" si="45"/>
        <v>1</v>
      </c>
      <c r="AP272" s="39" t="b">
        <f t="shared" si="44"/>
        <v>1</v>
      </c>
      <c r="AQ272" s="39" t="s">
        <v>34</v>
      </c>
      <c r="AR272" s="40" t="s">
        <v>35</v>
      </c>
      <c r="AS272" s="41">
        <v>21</v>
      </c>
      <c r="AT272" s="43" t="s">
        <v>29</v>
      </c>
      <c r="AU272" s="43" t="s">
        <v>29</v>
      </c>
      <c r="AV272" s="44" t="s">
        <v>29</v>
      </c>
      <c r="AW272" s="43" t="s">
        <v>29</v>
      </c>
      <c r="AX272" s="45" t="s">
        <v>29</v>
      </c>
      <c r="AY272" s="43" t="s">
        <v>29</v>
      </c>
      <c r="AZ272" s="43" t="s">
        <v>29</v>
      </c>
      <c r="BA272" s="46" t="s">
        <v>29</v>
      </c>
    </row>
    <row r="273" spans="18:53" ht="19.5" customHeight="1">
      <c r="R273" s="35" t="s">
        <v>175</v>
      </c>
      <c r="S273" s="36" t="s">
        <v>303</v>
      </c>
      <c r="T273" s="37" t="s">
        <v>472</v>
      </c>
      <c r="U273" s="206" t="b">
        <f t="shared" si="42"/>
        <v>1</v>
      </c>
      <c r="V273" s="38" t="b">
        <f t="shared" si="40"/>
        <v>1</v>
      </c>
      <c r="W273" s="203" t="b">
        <f t="shared" si="43"/>
        <v>1</v>
      </c>
      <c r="X273" s="39" t="s">
        <v>34</v>
      </c>
      <c r="Y273" s="40" t="s">
        <v>35</v>
      </c>
      <c r="Z273" s="41">
        <v>6</v>
      </c>
      <c r="AA273" s="42" t="s">
        <v>28</v>
      </c>
      <c r="AB273" s="43" t="s">
        <v>29</v>
      </c>
      <c r="AC273" s="43" t="s">
        <v>29</v>
      </c>
      <c r="AD273" s="44" t="s">
        <v>29</v>
      </c>
      <c r="AE273" s="43" t="s">
        <v>29</v>
      </c>
      <c r="AF273" s="45" t="s">
        <v>29</v>
      </c>
      <c r="AG273" s="43" t="s">
        <v>29</v>
      </c>
      <c r="AH273" s="43" t="s">
        <v>29</v>
      </c>
      <c r="AI273" s="46" t="s">
        <v>29</v>
      </c>
      <c r="AK273" s="35" t="s">
        <v>107</v>
      </c>
      <c r="AL273" s="47" t="s">
        <v>549</v>
      </c>
      <c r="AM273" s="37" t="s">
        <v>33</v>
      </c>
      <c r="AN273" s="209" t="b">
        <f t="shared" si="41"/>
        <v>1</v>
      </c>
      <c r="AO273" s="160" t="b">
        <f t="shared" si="45"/>
        <v>1</v>
      </c>
      <c r="AP273" s="39" t="b">
        <f t="shared" si="44"/>
        <v>1</v>
      </c>
      <c r="AQ273" s="39" t="s">
        <v>34</v>
      </c>
      <c r="AR273" s="40" t="s">
        <v>35</v>
      </c>
      <c r="AS273" s="41">
        <v>56</v>
      </c>
      <c r="AT273" s="43" t="s">
        <v>29</v>
      </c>
      <c r="AU273" s="43" t="s">
        <v>29</v>
      </c>
      <c r="AV273" s="44" t="s">
        <v>29</v>
      </c>
      <c r="AW273" s="43" t="s">
        <v>29</v>
      </c>
      <c r="AX273" s="45" t="s">
        <v>29</v>
      </c>
      <c r="AY273" s="43" t="s">
        <v>29</v>
      </c>
      <c r="AZ273" s="43" t="s">
        <v>29</v>
      </c>
      <c r="BA273" s="46" t="s">
        <v>29</v>
      </c>
    </row>
    <row r="274" spans="18:53" ht="19.5" customHeight="1">
      <c r="R274" s="35" t="s">
        <v>175</v>
      </c>
      <c r="S274" s="36" t="s">
        <v>550</v>
      </c>
      <c r="T274" s="37" t="s">
        <v>472</v>
      </c>
      <c r="U274" s="206" t="b">
        <f t="shared" si="42"/>
        <v>0</v>
      </c>
      <c r="V274" s="38" t="b">
        <f t="shared" si="40"/>
        <v>0</v>
      </c>
      <c r="W274" s="203" t="b">
        <f t="shared" si="43"/>
        <v>1</v>
      </c>
      <c r="X274" s="39" t="s">
        <v>34</v>
      </c>
      <c r="Y274" s="40" t="s">
        <v>27</v>
      </c>
      <c r="Z274" s="41">
        <v>19</v>
      </c>
      <c r="AA274" s="42" t="s">
        <v>529</v>
      </c>
      <c r="AB274" s="43" t="s">
        <v>29</v>
      </c>
      <c r="AC274" s="43" t="s">
        <v>29</v>
      </c>
      <c r="AD274" s="44" t="s">
        <v>29</v>
      </c>
      <c r="AE274" s="43" t="s">
        <v>29</v>
      </c>
      <c r="AF274" s="45" t="s">
        <v>30</v>
      </c>
      <c r="AG274" s="43" t="s">
        <v>30</v>
      </c>
      <c r="AH274" s="43" t="s">
        <v>30</v>
      </c>
      <c r="AI274" s="46" t="s">
        <v>29</v>
      </c>
      <c r="AK274" s="35" t="s">
        <v>107</v>
      </c>
      <c r="AL274" s="47" t="s">
        <v>501</v>
      </c>
      <c r="AM274" s="37" t="s">
        <v>33</v>
      </c>
      <c r="AN274" s="209" t="b">
        <f t="shared" si="41"/>
        <v>1</v>
      </c>
      <c r="AO274" s="160" t="b">
        <f t="shared" si="45"/>
        <v>1</v>
      </c>
      <c r="AP274" s="39" t="b">
        <f t="shared" si="44"/>
        <v>1</v>
      </c>
      <c r="AQ274" s="39" t="s">
        <v>34</v>
      </c>
      <c r="AR274" s="40" t="s">
        <v>35</v>
      </c>
      <c r="AS274" s="41">
        <v>12</v>
      </c>
      <c r="AT274" s="43" t="s">
        <v>29</v>
      </c>
      <c r="AU274" s="43" t="s">
        <v>29</v>
      </c>
      <c r="AV274" s="44" t="s">
        <v>29</v>
      </c>
      <c r="AW274" s="43" t="s">
        <v>29</v>
      </c>
      <c r="AX274" s="45" t="s">
        <v>29</v>
      </c>
      <c r="AY274" s="43" t="s">
        <v>29</v>
      </c>
      <c r="AZ274" s="43" t="s">
        <v>29</v>
      </c>
      <c r="BA274" s="46" t="s">
        <v>29</v>
      </c>
    </row>
    <row r="275" spans="18:53" ht="19.5" customHeight="1">
      <c r="R275" s="35" t="s">
        <v>175</v>
      </c>
      <c r="S275" s="36" t="s">
        <v>449</v>
      </c>
      <c r="T275" s="37" t="s">
        <v>472</v>
      </c>
      <c r="U275" s="206" t="b">
        <f t="shared" si="42"/>
        <v>0</v>
      </c>
      <c r="V275" s="38" t="b">
        <f t="shared" si="40"/>
        <v>0</v>
      </c>
      <c r="W275" s="203" t="b">
        <f t="shared" si="43"/>
        <v>1</v>
      </c>
      <c r="X275" s="39" t="s">
        <v>34</v>
      </c>
      <c r="Y275" s="40" t="s">
        <v>27</v>
      </c>
      <c r="Z275" s="41">
        <v>11</v>
      </c>
      <c r="AA275" s="42" t="s">
        <v>529</v>
      </c>
      <c r="AB275" s="43" t="s">
        <v>29</v>
      </c>
      <c r="AC275" s="43" t="s">
        <v>29</v>
      </c>
      <c r="AD275" s="44" t="s">
        <v>29</v>
      </c>
      <c r="AE275" s="43" t="s">
        <v>29</v>
      </c>
      <c r="AF275" s="45" t="s">
        <v>30</v>
      </c>
      <c r="AG275" s="43" t="s">
        <v>30</v>
      </c>
      <c r="AH275" s="43" t="s">
        <v>30</v>
      </c>
      <c r="AI275" s="46" t="s">
        <v>29</v>
      </c>
      <c r="AK275" s="35" t="s">
        <v>107</v>
      </c>
      <c r="AL275" s="47" t="s">
        <v>551</v>
      </c>
      <c r="AM275" s="37" t="s">
        <v>33</v>
      </c>
      <c r="AN275" s="209" t="b">
        <f t="shared" si="41"/>
        <v>1</v>
      </c>
      <c r="AO275" s="160" t="b">
        <f t="shared" si="45"/>
        <v>1</v>
      </c>
      <c r="AP275" s="39" t="b">
        <f t="shared" si="44"/>
        <v>1</v>
      </c>
      <c r="AQ275" s="39" t="s">
        <v>34</v>
      </c>
      <c r="AR275" s="40" t="s">
        <v>35</v>
      </c>
      <c r="AS275" s="41">
        <v>9</v>
      </c>
      <c r="AT275" s="43" t="s">
        <v>29</v>
      </c>
      <c r="AU275" s="43" t="s">
        <v>29</v>
      </c>
      <c r="AV275" s="44" t="s">
        <v>29</v>
      </c>
      <c r="AW275" s="43" t="s">
        <v>29</v>
      </c>
      <c r="AX275" s="45" t="s">
        <v>29</v>
      </c>
      <c r="AY275" s="43" t="s">
        <v>29</v>
      </c>
      <c r="AZ275" s="43" t="s">
        <v>29</v>
      </c>
      <c r="BA275" s="46" t="s">
        <v>29</v>
      </c>
    </row>
    <row r="276" spans="18:53" ht="19.5" customHeight="1">
      <c r="R276" s="35" t="s">
        <v>175</v>
      </c>
      <c r="S276" s="36" t="s">
        <v>390</v>
      </c>
      <c r="T276" s="37" t="s">
        <v>472</v>
      </c>
      <c r="U276" s="206" t="b">
        <f t="shared" si="42"/>
        <v>0</v>
      </c>
      <c r="V276" s="38" t="b">
        <f t="shared" si="40"/>
        <v>0</v>
      </c>
      <c r="W276" s="203" t="b">
        <f t="shared" si="43"/>
        <v>1</v>
      </c>
      <c r="X276" s="39" t="s">
        <v>34</v>
      </c>
      <c r="Y276" s="40" t="s">
        <v>27</v>
      </c>
      <c r="Z276" s="41">
        <v>22</v>
      </c>
      <c r="AA276" s="42" t="s">
        <v>529</v>
      </c>
      <c r="AB276" s="43" t="s">
        <v>29</v>
      </c>
      <c r="AC276" s="43" t="s">
        <v>29</v>
      </c>
      <c r="AD276" s="44" t="s">
        <v>29</v>
      </c>
      <c r="AE276" s="43" t="s">
        <v>29</v>
      </c>
      <c r="AF276" s="45" t="s">
        <v>30</v>
      </c>
      <c r="AG276" s="43" t="s">
        <v>30</v>
      </c>
      <c r="AH276" s="43" t="s">
        <v>30</v>
      </c>
      <c r="AI276" s="46" t="s">
        <v>29</v>
      </c>
      <c r="AK276" s="35" t="s">
        <v>107</v>
      </c>
      <c r="AL276" s="47" t="s">
        <v>502</v>
      </c>
      <c r="AM276" s="37" t="s">
        <v>33</v>
      </c>
      <c r="AN276" s="209" t="b">
        <f t="shared" si="41"/>
        <v>1</v>
      </c>
      <c r="AO276" s="160" t="b">
        <f t="shared" si="45"/>
        <v>1</v>
      </c>
      <c r="AP276" s="39" t="b">
        <f t="shared" si="44"/>
        <v>1</v>
      </c>
      <c r="AQ276" s="39" t="s">
        <v>34</v>
      </c>
      <c r="AR276" s="40" t="s">
        <v>35</v>
      </c>
      <c r="AS276" s="41">
        <v>40</v>
      </c>
      <c r="AT276" s="43" t="s">
        <v>29</v>
      </c>
      <c r="AU276" s="43" t="s">
        <v>29</v>
      </c>
      <c r="AV276" s="44" t="s">
        <v>29</v>
      </c>
      <c r="AW276" s="43" t="s">
        <v>29</v>
      </c>
      <c r="AX276" s="45" t="s">
        <v>29</v>
      </c>
      <c r="AY276" s="43" t="s">
        <v>29</v>
      </c>
      <c r="AZ276" s="43" t="s">
        <v>29</v>
      </c>
      <c r="BA276" s="46" t="s">
        <v>29</v>
      </c>
    </row>
    <row r="277" spans="18:53" ht="19.5" customHeight="1">
      <c r="R277" s="35" t="s">
        <v>175</v>
      </c>
      <c r="S277" s="36" t="s">
        <v>452</v>
      </c>
      <c r="T277" s="37" t="s">
        <v>472</v>
      </c>
      <c r="U277" s="206" t="b">
        <f t="shared" si="42"/>
        <v>0</v>
      </c>
      <c r="V277" s="38" t="b">
        <f t="shared" si="40"/>
        <v>0</v>
      </c>
      <c r="W277" s="203" t="b">
        <f t="shared" si="43"/>
        <v>1</v>
      </c>
      <c r="X277" s="39" t="s">
        <v>34</v>
      </c>
      <c r="Y277" s="40" t="s">
        <v>27</v>
      </c>
      <c r="Z277" s="41">
        <v>20</v>
      </c>
      <c r="AA277" s="42" t="s">
        <v>529</v>
      </c>
      <c r="AB277" s="43" t="s">
        <v>29</v>
      </c>
      <c r="AC277" s="43" t="s">
        <v>29</v>
      </c>
      <c r="AD277" s="44" t="s">
        <v>29</v>
      </c>
      <c r="AE277" s="43" t="s">
        <v>29</v>
      </c>
      <c r="AF277" s="45" t="s">
        <v>30</v>
      </c>
      <c r="AG277" s="43" t="s">
        <v>30</v>
      </c>
      <c r="AH277" s="43" t="s">
        <v>30</v>
      </c>
      <c r="AI277" s="46" t="s">
        <v>29</v>
      </c>
      <c r="AK277" s="35" t="s">
        <v>107</v>
      </c>
      <c r="AL277" s="47" t="s">
        <v>552</v>
      </c>
      <c r="AM277" s="37" t="s">
        <v>33</v>
      </c>
      <c r="AN277" s="209" t="b">
        <f t="shared" si="41"/>
        <v>1</v>
      </c>
      <c r="AO277" s="160" t="b">
        <f t="shared" si="45"/>
        <v>1</v>
      </c>
      <c r="AP277" s="39" t="b">
        <f t="shared" si="44"/>
        <v>1</v>
      </c>
      <c r="AQ277" s="39" t="s">
        <v>34</v>
      </c>
      <c r="AR277" s="40" t="s">
        <v>35</v>
      </c>
      <c r="AS277" s="41">
        <v>12</v>
      </c>
      <c r="AT277" s="43" t="s">
        <v>29</v>
      </c>
      <c r="AU277" s="43" t="s">
        <v>29</v>
      </c>
      <c r="AV277" s="44" t="s">
        <v>29</v>
      </c>
      <c r="AW277" s="43" t="s">
        <v>29</v>
      </c>
      <c r="AX277" s="45" t="s">
        <v>29</v>
      </c>
      <c r="AY277" s="43" t="s">
        <v>29</v>
      </c>
      <c r="AZ277" s="43" t="s">
        <v>29</v>
      </c>
      <c r="BA277" s="46" t="s">
        <v>29</v>
      </c>
    </row>
    <row r="278" spans="18:53" ht="19.5" customHeight="1">
      <c r="R278" s="35" t="s">
        <v>175</v>
      </c>
      <c r="S278" s="36" t="s">
        <v>394</v>
      </c>
      <c r="T278" s="37" t="s">
        <v>472</v>
      </c>
      <c r="U278" s="206" t="b">
        <f t="shared" si="42"/>
        <v>0</v>
      </c>
      <c r="V278" s="38" t="b">
        <f t="shared" si="40"/>
        <v>0</v>
      </c>
      <c r="W278" s="203" t="b">
        <f t="shared" si="43"/>
        <v>1</v>
      </c>
      <c r="X278" s="39" t="s">
        <v>34</v>
      </c>
      <c r="Y278" s="40" t="s">
        <v>27</v>
      </c>
      <c r="Z278" s="41">
        <v>8</v>
      </c>
      <c r="AA278" s="42" t="s">
        <v>529</v>
      </c>
      <c r="AB278" s="43" t="s">
        <v>29</v>
      </c>
      <c r="AC278" s="43" t="s">
        <v>29</v>
      </c>
      <c r="AD278" s="44" t="s">
        <v>29</v>
      </c>
      <c r="AE278" s="43" t="s">
        <v>29</v>
      </c>
      <c r="AF278" s="45" t="s">
        <v>30</v>
      </c>
      <c r="AG278" s="43" t="s">
        <v>30</v>
      </c>
      <c r="AH278" s="43" t="s">
        <v>30</v>
      </c>
      <c r="AI278" s="46" t="s">
        <v>29</v>
      </c>
      <c r="AK278" s="35" t="s">
        <v>107</v>
      </c>
      <c r="AL278" s="47" t="s">
        <v>510</v>
      </c>
      <c r="AM278" s="37" t="s">
        <v>33</v>
      </c>
      <c r="AN278" s="209" t="b">
        <f t="shared" si="41"/>
        <v>1</v>
      </c>
      <c r="AO278" s="160" t="b">
        <f t="shared" si="45"/>
        <v>1</v>
      </c>
      <c r="AP278" s="39" t="b">
        <f t="shared" si="44"/>
        <v>1</v>
      </c>
      <c r="AQ278" s="39" t="s">
        <v>34</v>
      </c>
      <c r="AR278" s="40" t="s">
        <v>35</v>
      </c>
      <c r="AS278" s="41">
        <v>5</v>
      </c>
      <c r="AT278" s="43" t="s">
        <v>29</v>
      </c>
      <c r="AU278" s="43" t="s">
        <v>29</v>
      </c>
      <c r="AV278" s="44" t="s">
        <v>29</v>
      </c>
      <c r="AW278" s="43" t="s">
        <v>29</v>
      </c>
      <c r="AX278" s="45" t="s">
        <v>29</v>
      </c>
      <c r="AY278" s="43" t="s">
        <v>29</v>
      </c>
      <c r="AZ278" s="43" t="s">
        <v>29</v>
      </c>
      <c r="BA278" s="46" t="s">
        <v>29</v>
      </c>
    </row>
    <row r="279" spans="18:53" ht="19.5" customHeight="1">
      <c r="R279" s="35" t="s">
        <v>175</v>
      </c>
      <c r="S279" s="36" t="s">
        <v>459</v>
      </c>
      <c r="T279" s="37" t="s">
        <v>472</v>
      </c>
      <c r="U279" s="206" t="b">
        <f t="shared" si="42"/>
        <v>0</v>
      </c>
      <c r="V279" s="38" t="b">
        <f t="shared" si="40"/>
        <v>0</v>
      </c>
      <c r="W279" s="203" t="b">
        <f t="shared" si="43"/>
        <v>1</v>
      </c>
      <c r="X279" s="39" t="s">
        <v>34</v>
      </c>
      <c r="Y279" s="40" t="s">
        <v>27</v>
      </c>
      <c r="Z279" s="41">
        <v>41</v>
      </c>
      <c r="AA279" s="42" t="s">
        <v>529</v>
      </c>
      <c r="AB279" s="43" t="s">
        <v>29</v>
      </c>
      <c r="AC279" s="43" t="s">
        <v>29</v>
      </c>
      <c r="AD279" s="44" t="s">
        <v>29</v>
      </c>
      <c r="AE279" s="43" t="s">
        <v>29</v>
      </c>
      <c r="AF279" s="45" t="s">
        <v>30</v>
      </c>
      <c r="AG279" s="43" t="s">
        <v>30</v>
      </c>
      <c r="AH279" s="43" t="s">
        <v>30</v>
      </c>
      <c r="AI279" s="46" t="s">
        <v>29</v>
      </c>
      <c r="AK279" s="35" t="s">
        <v>107</v>
      </c>
      <c r="AL279" s="47" t="s">
        <v>553</v>
      </c>
      <c r="AM279" s="37" t="s">
        <v>33</v>
      </c>
      <c r="AN279" s="209" t="b">
        <f t="shared" si="41"/>
        <v>1</v>
      </c>
      <c r="AO279" s="160" t="b">
        <f t="shared" si="45"/>
        <v>1</v>
      </c>
      <c r="AP279" s="39" t="b">
        <f t="shared" si="44"/>
        <v>1</v>
      </c>
      <c r="AQ279" s="39" t="s">
        <v>34</v>
      </c>
      <c r="AR279" s="40" t="s">
        <v>35</v>
      </c>
      <c r="AS279" s="41">
        <v>39</v>
      </c>
      <c r="AT279" s="43" t="s">
        <v>29</v>
      </c>
      <c r="AU279" s="43" t="s">
        <v>29</v>
      </c>
      <c r="AV279" s="44" t="s">
        <v>29</v>
      </c>
      <c r="AW279" s="43" t="s">
        <v>29</v>
      </c>
      <c r="AX279" s="45" t="s">
        <v>29</v>
      </c>
      <c r="AY279" s="43" t="s">
        <v>29</v>
      </c>
      <c r="AZ279" s="43" t="s">
        <v>29</v>
      </c>
      <c r="BA279" s="46" t="s">
        <v>29</v>
      </c>
    </row>
    <row r="280" spans="18:53" ht="19.5" customHeight="1">
      <c r="R280" s="35" t="s">
        <v>175</v>
      </c>
      <c r="S280" s="36" t="s">
        <v>309</v>
      </c>
      <c r="T280" s="37" t="s">
        <v>472</v>
      </c>
      <c r="U280" s="206" t="b">
        <f t="shared" si="42"/>
        <v>1</v>
      </c>
      <c r="V280" s="38" t="b">
        <f t="shared" si="40"/>
        <v>1</v>
      </c>
      <c r="W280" s="203" t="b">
        <f t="shared" si="43"/>
        <v>1</v>
      </c>
      <c r="X280" s="39" t="s">
        <v>34</v>
      </c>
      <c r="Y280" s="40" t="s">
        <v>35</v>
      </c>
      <c r="Z280" s="41">
        <v>5</v>
      </c>
      <c r="AA280" s="42"/>
      <c r="AB280" s="43" t="s">
        <v>29</v>
      </c>
      <c r="AC280" s="43" t="s">
        <v>29</v>
      </c>
      <c r="AD280" s="44" t="s">
        <v>29</v>
      </c>
      <c r="AE280" s="43" t="s">
        <v>29</v>
      </c>
      <c r="AF280" s="45" t="s">
        <v>29</v>
      </c>
      <c r="AG280" s="43" t="s">
        <v>29</v>
      </c>
      <c r="AH280" s="43" t="s">
        <v>29</v>
      </c>
      <c r="AI280" s="46" t="s">
        <v>29</v>
      </c>
      <c r="AK280" s="35" t="s">
        <v>554</v>
      </c>
      <c r="AL280" s="47" t="s">
        <v>37</v>
      </c>
      <c r="AM280" s="37" t="s">
        <v>33</v>
      </c>
      <c r="AN280" s="209" t="b">
        <f t="shared" si="41"/>
        <v>1</v>
      </c>
      <c r="AO280" s="160" t="b">
        <f t="shared" si="45"/>
        <v>1</v>
      </c>
      <c r="AP280" s="39" t="b">
        <f t="shared" si="44"/>
        <v>1</v>
      </c>
      <c r="AQ280" s="39" t="s">
        <v>76</v>
      </c>
      <c r="AR280" s="40" t="s">
        <v>35</v>
      </c>
      <c r="AS280" s="41">
        <v>97</v>
      </c>
      <c r="AT280" s="43" t="s">
        <v>29</v>
      </c>
      <c r="AU280" s="43" t="s">
        <v>29</v>
      </c>
      <c r="AV280" s="44" t="s">
        <v>29</v>
      </c>
      <c r="AW280" s="43" t="s">
        <v>29</v>
      </c>
      <c r="AX280" s="45" t="s">
        <v>29</v>
      </c>
      <c r="AY280" s="43" t="s">
        <v>29</v>
      </c>
      <c r="AZ280" s="43" t="s">
        <v>29</v>
      </c>
      <c r="BA280" s="46" t="s">
        <v>29</v>
      </c>
    </row>
    <row r="281" spans="18:53" ht="19.5" customHeight="1">
      <c r="R281" s="35" t="s">
        <v>175</v>
      </c>
      <c r="S281" s="36" t="s">
        <v>555</v>
      </c>
      <c r="T281" s="37" t="s">
        <v>472</v>
      </c>
      <c r="U281" s="206" t="b">
        <f t="shared" si="42"/>
        <v>0</v>
      </c>
      <c r="V281" s="38" t="b">
        <f t="shared" si="40"/>
        <v>0</v>
      </c>
      <c r="W281" s="203" t="b">
        <f t="shared" si="43"/>
        <v>1</v>
      </c>
      <c r="X281" s="39" t="s">
        <v>34</v>
      </c>
      <c r="Y281" s="40" t="s">
        <v>27</v>
      </c>
      <c r="Z281" s="41">
        <v>15</v>
      </c>
      <c r="AA281" s="42" t="s">
        <v>529</v>
      </c>
      <c r="AB281" s="43" t="s">
        <v>29</v>
      </c>
      <c r="AC281" s="43" t="s">
        <v>29</v>
      </c>
      <c r="AD281" s="44" t="s">
        <v>29</v>
      </c>
      <c r="AE281" s="43" t="s">
        <v>29</v>
      </c>
      <c r="AF281" s="45" t="s">
        <v>30</v>
      </c>
      <c r="AG281" s="43" t="s">
        <v>30</v>
      </c>
      <c r="AH281" s="43" t="s">
        <v>30</v>
      </c>
      <c r="AI281" s="46" t="s">
        <v>29</v>
      </c>
      <c r="AK281" s="35" t="s">
        <v>554</v>
      </c>
      <c r="AL281" s="47" t="s">
        <v>318</v>
      </c>
      <c r="AM281" s="37" t="s">
        <v>33</v>
      </c>
      <c r="AN281" s="209" t="b">
        <f t="shared" si="41"/>
        <v>1</v>
      </c>
      <c r="AO281" s="160" t="b">
        <f t="shared" si="45"/>
        <v>1</v>
      </c>
      <c r="AP281" s="39" t="b">
        <f t="shared" si="44"/>
        <v>1</v>
      </c>
      <c r="AQ281" s="39" t="s">
        <v>76</v>
      </c>
      <c r="AR281" s="40" t="s">
        <v>35</v>
      </c>
      <c r="AS281" s="41">
        <v>18</v>
      </c>
      <c r="AT281" s="43" t="s">
        <v>29</v>
      </c>
      <c r="AU281" s="43" t="s">
        <v>29</v>
      </c>
      <c r="AV281" s="44" t="s">
        <v>29</v>
      </c>
      <c r="AW281" s="43" t="s">
        <v>29</v>
      </c>
      <c r="AX281" s="45" t="s">
        <v>29</v>
      </c>
      <c r="AY281" s="43" t="s">
        <v>29</v>
      </c>
      <c r="AZ281" s="43" t="s">
        <v>29</v>
      </c>
      <c r="BA281" s="46" t="s">
        <v>29</v>
      </c>
    </row>
    <row r="282" spans="18:53" ht="19.5" customHeight="1">
      <c r="R282" s="35" t="s">
        <v>175</v>
      </c>
      <c r="S282" s="36" t="s">
        <v>556</v>
      </c>
      <c r="T282" s="37" t="s">
        <v>472</v>
      </c>
      <c r="U282" s="206" t="b">
        <f t="shared" si="42"/>
        <v>0</v>
      </c>
      <c r="V282" s="38" t="b">
        <f t="shared" si="40"/>
        <v>0</v>
      </c>
      <c r="W282" s="203" t="b">
        <f t="shared" si="43"/>
        <v>1</v>
      </c>
      <c r="X282" s="39" t="s">
        <v>34</v>
      </c>
      <c r="Y282" s="40" t="s">
        <v>27</v>
      </c>
      <c r="Z282" s="41">
        <v>25</v>
      </c>
      <c r="AA282" s="42" t="s">
        <v>529</v>
      </c>
      <c r="AB282" s="43" t="s">
        <v>29</v>
      </c>
      <c r="AC282" s="43" t="s">
        <v>29</v>
      </c>
      <c r="AD282" s="44" t="s">
        <v>29</v>
      </c>
      <c r="AE282" s="43" t="s">
        <v>29</v>
      </c>
      <c r="AF282" s="45" t="s">
        <v>30</v>
      </c>
      <c r="AG282" s="43" t="s">
        <v>30</v>
      </c>
      <c r="AH282" s="43" t="s">
        <v>30</v>
      </c>
      <c r="AI282" s="46" t="s">
        <v>29</v>
      </c>
      <c r="AK282" s="35" t="s">
        <v>554</v>
      </c>
      <c r="AL282" s="47" t="s">
        <v>525</v>
      </c>
      <c r="AM282" s="37" t="s">
        <v>33</v>
      </c>
      <c r="AN282" s="209" t="b">
        <f t="shared" si="41"/>
        <v>1</v>
      </c>
      <c r="AO282" s="160" t="b">
        <f t="shared" si="45"/>
        <v>1</v>
      </c>
      <c r="AP282" s="39" t="b">
        <f t="shared" si="44"/>
        <v>1</v>
      </c>
      <c r="AQ282" s="39" t="s">
        <v>76</v>
      </c>
      <c r="AR282" s="40" t="s">
        <v>35</v>
      </c>
      <c r="AS282" s="41">
        <v>12</v>
      </c>
      <c r="AT282" s="43" t="s">
        <v>29</v>
      </c>
      <c r="AU282" s="43" t="s">
        <v>29</v>
      </c>
      <c r="AV282" s="44" t="s">
        <v>29</v>
      </c>
      <c r="AW282" s="43" t="s">
        <v>29</v>
      </c>
      <c r="AX282" s="45" t="s">
        <v>29</v>
      </c>
      <c r="AY282" s="43" t="s">
        <v>29</v>
      </c>
      <c r="AZ282" s="43" t="s">
        <v>29</v>
      </c>
      <c r="BA282" s="46" t="s">
        <v>29</v>
      </c>
    </row>
    <row r="283" spans="18:53" ht="19.5" customHeight="1">
      <c r="R283" s="35" t="s">
        <v>165</v>
      </c>
      <c r="S283" s="36" t="s">
        <v>439</v>
      </c>
      <c r="T283" s="37" t="s">
        <v>472</v>
      </c>
      <c r="U283" s="206" t="b">
        <f t="shared" si="42"/>
        <v>0</v>
      </c>
      <c r="V283" s="38" t="b">
        <f t="shared" ref="V283:V297" si="46">IF(NOT(AND(LEFT($G$19,1)=LEFT($G$20,1),LEFT($I$19,1)=LEFT($I$20,1),LEFT($I$20,1)="과")),IF(COUNTIF($J$15:$K$19,$Y283)=0,IF(COUNTIF($L$15:$M$19,$Y283)=0,IF(VLOOKUP($Y283,$N$15:$O$19,2,FALSE)="가 능",TRUE,FALSE),IF(VLOOKUP($Y283,$L$15:$M$19,2,FALSE)="가 능",TRUE,FALSE)),IF(VLOOKUP($Y283,$J$15:$K$19,2,FALSE)="가 능",TRUE,FALSE)),FALSE)</f>
        <v>0</v>
      </c>
      <c r="W283" s="203" t="b">
        <f t="shared" si="43"/>
        <v>1</v>
      </c>
      <c r="X283" s="39" t="s">
        <v>26</v>
      </c>
      <c r="Y283" s="40" t="s">
        <v>27</v>
      </c>
      <c r="Z283" s="41">
        <v>59</v>
      </c>
      <c r="AA283" s="42" t="s">
        <v>28</v>
      </c>
      <c r="AB283" s="43" t="s">
        <v>29</v>
      </c>
      <c r="AC283" s="43" t="s">
        <v>29</v>
      </c>
      <c r="AD283" s="44" t="s">
        <v>29</v>
      </c>
      <c r="AE283" s="43" t="s">
        <v>29</v>
      </c>
      <c r="AF283" s="45" t="s">
        <v>30</v>
      </c>
      <c r="AG283" s="43" t="s">
        <v>30</v>
      </c>
      <c r="AH283" s="43" t="s">
        <v>30</v>
      </c>
      <c r="AI283" s="46" t="s">
        <v>29</v>
      </c>
      <c r="AK283" s="35" t="s">
        <v>554</v>
      </c>
      <c r="AL283" s="47" t="s">
        <v>527</v>
      </c>
      <c r="AM283" s="37" t="s">
        <v>33</v>
      </c>
      <c r="AN283" s="209" t="b">
        <f t="shared" si="41"/>
        <v>1</v>
      </c>
      <c r="AO283" s="160" t="b">
        <f t="shared" si="45"/>
        <v>1</v>
      </c>
      <c r="AP283" s="39" t="b">
        <f t="shared" si="44"/>
        <v>1</v>
      </c>
      <c r="AQ283" s="39" t="s">
        <v>76</v>
      </c>
      <c r="AR283" s="40" t="s">
        <v>35</v>
      </c>
      <c r="AS283" s="41">
        <v>12</v>
      </c>
      <c r="AT283" s="43" t="s">
        <v>29</v>
      </c>
      <c r="AU283" s="43" t="s">
        <v>29</v>
      </c>
      <c r="AV283" s="44" t="s">
        <v>29</v>
      </c>
      <c r="AW283" s="43" t="s">
        <v>29</v>
      </c>
      <c r="AX283" s="45" t="s">
        <v>29</v>
      </c>
      <c r="AY283" s="43" t="s">
        <v>29</v>
      </c>
      <c r="AZ283" s="43" t="s">
        <v>29</v>
      </c>
      <c r="BA283" s="46" t="s">
        <v>29</v>
      </c>
    </row>
    <row r="284" spans="18:53" ht="19.5" customHeight="1">
      <c r="R284" s="35" t="s">
        <v>165</v>
      </c>
      <c r="S284" s="36" t="s">
        <v>557</v>
      </c>
      <c r="T284" s="37" t="s">
        <v>472</v>
      </c>
      <c r="U284" s="206" t="b">
        <f t="shared" si="42"/>
        <v>0</v>
      </c>
      <c r="V284" s="38" t="b">
        <f t="shared" si="46"/>
        <v>0</v>
      </c>
      <c r="W284" s="203" t="b">
        <f t="shared" si="43"/>
        <v>1</v>
      </c>
      <c r="X284" s="39" t="s">
        <v>26</v>
      </c>
      <c r="Y284" s="40" t="s">
        <v>27</v>
      </c>
      <c r="Z284" s="41">
        <v>10</v>
      </c>
      <c r="AA284" s="42" t="s">
        <v>28</v>
      </c>
      <c r="AB284" s="43" t="s">
        <v>29</v>
      </c>
      <c r="AC284" s="43" t="s">
        <v>29</v>
      </c>
      <c r="AD284" s="44" t="s">
        <v>29</v>
      </c>
      <c r="AE284" s="43" t="s">
        <v>29</v>
      </c>
      <c r="AF284" s="45" t="s">
        <v>30</v>
      </c>
      <c r="AG284" s="43" t="s">
        <v>30</v>
      </c>
      <c r="AH284" s="43" t="s">
        <v>30</v>
      </c>
      <c r="AI284" s="46" t="s">
        <v>29</v>
      </c>
      <c r="AK284" s="35" t="s">
        <v>554</v>
      </c>
      <c r="AL284" s="47" t="s">
        <v>497</v>
      </c>
      <c r="AM284" s="37" t="s">
        <v>33</v>
      </c>
      <c r="AN284" s="209" t="b">
        <f t="shared" si="41"/>
        <v>1</v>
      </c>
      <c r="AO284" s="160" t="b">
        <f t="shared" si="45"/>
        <v>1</v>
      </c>
      <c r="AP284" s="39" t="b">
        <f t="shared" si="44"/>
        <v>1</v>
      </c>
      <c r="AQ284" s="39" t="s">
        <v>76</v>
      </c>
      <c r="AR284" s="40" t="s">
        <v>35</v>
      </c>
      <c r="AS284" s="41">
        <v>10</v>
      </c>
      <c r="AT284" s="43" t="s">
        <v>29</v>
      </c>
      <c r="AU284" s="43" t="s">
        <v>29</v>
      </c>
      <c r="AV284" s="44" t="s">
        <v>29</v>
      </c>
      <c r="AW284" s="43" t="s">
        <v>29</v>
      </c>
      <c r="AX284" s="45" t="s">
        <v>29</v>
      </c>
      <c r="AY284" s="43" t="s">
        <v>29</v>
      </c>
      <c r="AZ284" s="43" t="s">
        <v>29</v>
      </c>
      <c r="BA284" s="46" t="s">
        <v>29</v>
      </c>
    </row>
    <row r="285" spans="18:53" ht="19.5" customHeight="1">
      <c r="R285" s="35" t="s">
        <v>165</v>
      </c>
      <c r="S285" s="36" t="s">
        <v>558</v>
      </c>
      <c r="T285" s="37" t="s">
        <v>472</v>
      </c>
      <c r="U285" s="206" t="b">
        <f t="shared" si="42"/>
        <v>0</v>
      </c>
      <c r="V285" s="38" t="b">
        <f t="shared" si="46"/>
        <v>0</v>
      </c>
      <c r="W285" s="203" t="b">
        <f t="shared" si="43"/>
        <v>1</v>
      </c>
      <c r="X285" s="39" t="s">
        <v>26</v>
      </c>
      <c r="Y285" s="40" t="s">
        <v>27</v>
      </c>
      <c r="Z285" s="41">
        <v>69</v>
      </c>
      <c r="AA285" s="42" t="s">
        <v>28</v>
      </c>
      <c r="AB285" s="43" t="s">
        <v>29</v>
      </c>
      <c r="AC285" s="43" t="s">
        <v>29</v>
      </c>
      <c r="AD285" s="44" t="s">
        <v>29</v>
      </c>
      <c r="AE285" s="43" t="s">
        <v>29</v>
      </c>
      <c r="AF285" s="45" t="s">
        <v>30</v>
      </c>
      <c r="AG285" s="43" t="s">
        <v>30</v>
      </c>
      <c r="AH285" s="43" t="s">
        <v>30</v>
      </c>
      <c r="AI285" s="46" t="s">
        <v>29</v>
      </c>
      <c r="AK285" s="35" t="s">
        <v>554</v>
      </c>
      <c r="AL285" s="47" t="s">
        <v>559</v>
      </c>
      <c r="AM285" s="37" t="s">
        <v>33</v>
      </c>
      <c r="AN285" s="209" t="b">
        <f t="shared" si="41"/>
        <v>1</v>
      </c>
      <c r="AO285" s="160" t="b">
        <f t="shared" si="45"/>
        <v>1</v>
      </c>
      <c r="AP285" s="39" t="b">
        <f t="shared" si="44"/>
        <v>1</v>
      </c>
      <c r="AQ285" s="39" t="s">
        <v>76</v>
      </c>
      <c r="AR285" s="40" t="s">
        <v>35</v>
      </c>
      <c r="AS285" s="41">
        <v>9</v>
      </c>
      <c r="AT285" s="43" t="s">
        <v>29</v>
      </c>
      <c r="AU285" s="43" t="s">
        <v>29</v>
      </c>
      <c r="AV285" s="44" t="s">
        <v>29</v>
      </c>
      <c r="AW285" s="43" t="s">
        <v>29</v>
      </c>
      <c r="AX285" s="45" t="s">
        <v>29</v>
      </c>
      <c r="AY285" s="43" t="s">
        <v>29</v>
      </c>
      <c r="AZ285" s="43" t="s">
        <v>29</v>
      </c>
      <c r="BA285" s="46" t="s">
        <v>29</v>
      </c>
    </row>
    <row r="286" spans="18:53" ht="19.5" customHeight="1">
      <c r="R286" s="35" t="s">
        <v>165</v>
      </c>
      <c r="S286" s="36" t="s">
        <v>560</v>
      </c>
      <c r="T286" s="37" t="s">
        <v>472</v>
      </c>
      <c r="U286" s="206" t="b">
        <f t="shared" si="42"/>
        <v>0</v>
      </c>
      <c r="V286" s="38" t="b">
        <f t="shared" si="46"/>
        <v>0</v>
      </c>
      <c r="W286" s="203" t="b">
        <f t="shared" si="43"/>
        <v>1</v>
      </c>
      <c r="X286" s="39" t="s">
        <v>26</v>
      </c>
      <c r="Y286" s="40" t="s">
        <v>27</v>
      </c>
      <c r="Z286" s="41">
        <v>31</v>
      </c>
      <c r="AA286" s="42" t="s">
        <v>28</v>
      </c>
      <c r="AB286" s="43" t="s">
        <v>29</v>
      </c>
      <c r="AC286" s="43" t="s">
        <v>29</v>
      </c>
      <c r="AD286" s="44" t="s">
        <v>29</v>
      </c>
      <c r="AE286" s="43" t="s">
        <v>29</v>
      </c>
      <c r="AF286" s="45" t="s">
        <v>30</v>
      </c>
      <c r="AG286" s="43" t="s">
        <v>30</v>
      </c>
      <c r="AH286" s="43" t="s">
        <v>30</v>
      </c>
      <c r="AI286" s="46" t="s">
        <v>29</v>
      </c>
      <c r="AK286" s="35" t="s">
        <v>554</v>
      </c>
      <c r="AL286" s="47" t="s">
        <v>549</v>
      </c>
      <c r="AM286" s="37" t="s">
        <v>33</v>
      </c>
      <c r="AN286" s="209" t="b">
        <f t="shared" si="41"/>
        <v>1</v>
      </c>
      <c r="AO286" s="160" t="b">
        <f t="shared" si="45"/>
        <v>1</v>
      </c>
      <c r="AP286" s="39" t="b">
        <f t="shared" si="44"/>
        <v>1</v>
      </c>
      <c r="AQ286" s="39" t="s">
        <v>76</v>
      </c>
      <c r="AR286" s="40" t="s">
        <v>35</v>
      </c>
      <c r="AS286" s="41">
        <v>50</v>
      </c>
      <c r="AT286" s="43" t="s">
        <v>29</v>
      </c>
      <c r="AU286" s="43" t="s">
        <v>29</v>
      </c>
      <c r="AV286" s="44" t="s">
        <v>29</v>
      </c>
      <c r="AW286" s="43" t="s">
        <v>29</v>
      </c>
      <c r="AX286" s="45" t="s">
        <v>29</v>
      </c>
      <c r="AY286" s="43" t="s">
        <v>29</v>
      </c>
      <c r="AZ286" s="43" t="s">
        <v>29</v>
      </c>
      <c r="BA286" s="46" t="s">
        <v>29</v>
      </c>
    </row>
    <row r="287" spans="18:53" ht="19.5" customHeight="1">
      <c r="R287" s="35" t="s">
        <v>165</v>
      </c>
      <c r="S287" s="36" t="s">
        <v>561</v>
      </c>
      <c r="T287" s="37" t="s">
        <v>472</v>
      </c>
      <c r="U287" s="206" t="b">
        <f t="shared" si="42"/>
        <v>0</v>
      </c>
      <c r="V287" s="38" t="b">
        <f t="shared" si="46"/>
        <v>0</v>
      </c>
      <c r="W287" s="203" t="b">
        <f t="shared" si="43"/>
        <v>1</v>
      </c>
      <c r="X287" s="39" t="s">
        <v>34</v>
      </c>
      <c r="Y287" s="40" t="s">
        <v>27</v>
      </c>
      <c r="Z287" s="41">
        <v>32</v>
      </c>
      <c r="AA287" s="42" t="s">
        <v>28</v>
      </c>
      <c r="AB287" s="43" t="s">
        <v>29</v>
      </c>
      <c r="AC287" s="43" t="s">
        <v>29</v>
      </c>
      <c r="AD287" s="44" t="s">
        <v>29</v>
      </c>
      <c r="AE287" s="43" t="s">
        <v>29</v>
      </c>
      <c r="AF287" s="45" t="s">
        <v>30</v>
      </c>
      <c r="AG287" s="43" t="s">
        <v>30</v>
      </c>
      <c r="AH287" s="43" t="s">
        <v>30</v>
      </c>
      <c r="AI287" s="46" t="s">
        <v>29</v>
      </c>
      <c r="AK287" s="35" t="s">
        <v>554</v>
      </c>
      <c r="AL287" s="47" t="s">
        <v>562</v>
      </c>
      <c r="AM287" s="37" t="s">
        <v>33</v>
      </c>
      <c r="AN287" s="209" t="b">
        <f t="shared" si="41"/>
        <v>1</v>
      </c>
      <c r="AO287" s="160" t="b">
        <f t="shared" si="45"/>
        <v>1</v>
      </c>
      <c r="AP287" s="39" t="b">
        <f t="shared" si="44"/>
        <v>1</v>
      </c>
      <c r="AQ287" s="39" t="s">
        <v>76</v>
      </c>
      <c r="AR287" s="40" t="s">
        <v>35</v>
      </c>
      <c r="AS287" s="41">
        <v>9</v>
      </c>
      <c r="AT287" s="43" t="s">
        <v>29</v>
      </c>
      <c r="AU287" s="43" t="s">
        <v>29</v>
      </c>
      <c r="AV287" s="44" t="s">
        <v>29</v>
      </c>
      <c r="AW287" s="43" t="s">
        <v>29</v>
      </c>
      <c r="AX287" s="45" t="s">
        <v>29</v>
      </c>
      <c r="AY287" s="43" t="s">
        <v>29</v>
      </c>
      <c r="AZ287" s="43" t="s">
        <v>29</v>
      </c>
      <c r="BA287" s="46" t="s">
        <v>29</v>
      </c>
    </row>
    <row r="288" spans="18:53" ht="19.5" customHeight="1">
      <c r="R288" s="35" t="s">
        <v>165</v>
      </c>
      <c r="S288" s="36" t="s">
        <v>563</v>
      </c>
      <c r="T288" s="37" t="s">
        <v>472</v>
      </c>
      <c r="U288" s="206" t="b">
        <f t="shared" si="42"/>
        <v>0</v>
      </c>
      <c r="V288" s="38" t="b">
        <f t="shared" si="46"/>
        <v>0</v>
      </c>
      <c r="W288" s="203" t="b">
        <f t="shared" si="43"/>
        <v>1</v>
      </c>
      <c r="X288" s="39" t="s">
        <v>34</v>
      </c>
      <c r="Y288" s="40" t="s">
        <v>27</v>
      </c>
      <c r="Z288" s="41">
        <v>52</v>
      </c>
      <c r="AA288" s="42" t="s">
        <v>28</v>
      </c>
      <c r="AB288" s="43" t="s">
        <v>29</v>
      </c>
      <c r="AC288" s="43" t="s">
        <v>29</v>
      </c>
      <c r="AD288" s="44" t="s">
        <v>29</v>
      </c>
      <c r="AE288" s="43" t="s">
        <v>29</v>
      </c>
      <c r="AF288" s="45" t="s">
        <v>30</v>
      </c>
      <c r="AG288" s="43" t="s">
        <v>30</v>
      </c>
      <c r="AH288" s="43" t="s">
        <v>30</v>
      </c>
      <c r="AI288" s="46" t="s">
        <v>29</v>
      </c>
      <c r="AK288" s="35" t="s">
        <v>554</v>
      </c>
      <c r="AL288" s="47" t="s">
        <v>539</v>
      </c>
      <c r="AM288" s="37" t="s">
        <v>33</v>
      </c>
      <c r="AN288" s="209" t="b">
        <f t="shared" si="41"/>
        <v>1</v>
      </c>
      <c r="AO288" s="160" t="b">
        <f t="shared" si="45"/>
        <v>1</v>
      </c>
      <c r="AP288" s="39" t="b">
        <f t="shared" si="44"/>
        <v>1</v>
      </c>
      <c r="AQ288" s="39" t="s">
        <v>76</v>
      </c>
      <c r="AR288" s="40" t="s">
        <v>35</v>
      </c>
      <c r="AS288" s="41">
        <v>8</v>
      </c>
      <c r="AT288" s="43" t="s">
        <v>29</v>
      </c>
      <c r="AU288" s="43" t="s">
        <v>29</v>
      </c>
      <c r="AV288" s="44" t="s">
        <v>29</v>
      </c>
      <c r="AW288" s="43" t="s">
        <v>29</v>
      </c>
      <c r="AX288" s="45" t="s">
        <v>29</v>
      </c>
      <c r="AY288" s="43" t="s">
        <v>29</v>
      </c>
      <c r="AZ288" s="43" t="s">
        <v>29</v>
      </c>
      <c r="BA288" s="46" t="s">
        <v>29</v>
      </c>
    </row>
    <row r="289" spans="18:53" ht="19.5" customHeight="1">
      <c r="R289" s="35" t="s">
        <v>165</v>
      </c>
      <c r="S289" s="36" t="s">
        <v>564</v>
      </c>
      <c r="T289" s="37" t="s">
        <v>472</v>
      </c>
      <c r="U289" s="206" t="b">
        <f t="shared" si="42"/>
        <v>0</v>
      </c>
      <c r="V289" s="38" t="b">
        <f t="shared" si="46"/>
        <v>0</v>
      </c>
      <c r="W289" s="203" t="b">
        <f t="shared" si="43"/>
        <v>1</v>
      </c>
      <c r="X289" s="39" t="s">
        <v>34</v>
      </c>
      <c r="Y289" s="40" t="s">
        <v>27</v>
      </c>
      <c r="Z289" s="41">
        <v>33</v>
      </c>
      <c r="AA289" s="42" t="s">
        <v>28</v>
      </c>
      <c r="AB289" s="43" t="s">
        <v>29</v>
      </c>
      <c r="AC289" s="43" t="s">
        <v>29</v>
      </c>
      <c r="AD289" s="44" t="s">
        <v>29</v>
      </c>
      <c r="AE289" s="43" t="s">
        <v>29</v>
      </c>
      <c r="AF289" s="45" t="s">
        <v>30</v>
      </c>
      <c r="AG289" s="43" t="s">
        <v>30</v>
      </c>
      <c r="AH289" s="43" t="s">
        <v>30</v>
      </c>
      <c r="AI289" s="46" t="s">
        <v>29</v>
      </c>
      <c r="AK289" s="35" t="s">
        <v>554</v>
      </c>
      <c r="AL289" s="47" t="s">
        <v>491</v>
      </c>
      <c r="AM289" s="37" t="s">
        <v>33</v>
      </c>
      <c r="AN289" s="209" t="b">
        <f t="shared" si="41"/>
        <v>1</v>
      </c>
      <c r="AO289" s="160" t="b">
        <f t="shared" si="45"/>
        <v>1</v>
      </c>
      <c r="AP289" s="39" t="b">
        <f t="shared" si="44"/>
        <v>1</v>
      </c>
      <c r="AQ289" s="39" t="s">
        <v>76</v>
      </c>
      <c r="AR289" s="40" t="s">
        <v>35</v>
      </c>
      <c r="AS289" s="41">
        <v>12</v>
      </c>
      <c r="AT289" s="43" t="s">
        <v>29</v>
      </c>
      <c r="AU289" s="43" t="s">
        <v>29</v>
      </c>
      <c r="AV289" s="44" t="s">
        <v>29</v>
      </c>
      <c r="AW289" s="43" t="s">
        <v>29</v>
      </c>
      <c r="AX289" s="45" t="s">
        <v>29</v>
      </c>
      <c r="AY289" s="43" t="s">
        <v>29</v>
      </c>
      <c r="AZ289" s="43" t="s">
        <v>29</v>
      </c>
      <c r="BA289" s="46" t="s">
        <v>29</v>
      </c>
    </row>
    <row r="290" spans="18:53" ht="19.5" customHeight="1">
      <c r="R290" s="35" t="s">
        <v>165</v>
      </c>
      <c r="S290" s="36" t="s">
        <v>528</v>
      </c>
      <c r="T290" s="37" t="s">
        <v>472</v>
      </c>
      <c r="U290" s="206" t="b">
        <f t="shared" si="42"/>
        <v>0</v>
      </c>
      <c r="V290" s="38" t="b">
        <f t="shared" si="46"/>
        <v>0</v>
      </c>
      <c r="W290" s="203" t="b">
        <f t="shared" si="43"/>
        <v>1</v>
      </c>
      <c r="X290" s="39" t="s">
        <v>76</v>
      </c>
      <c r="Y290" s="40" t="s">
        <v>27</v>
      </c>
      <c r="Z290" s="41">
        <v>69</v>
      </c>
      <c r="AA290" s="42" t="s">
        <v>28</v>
      </c>
      <c r="AB290" s="43" t="s">
        <v>29</v>
      </c>
      <c r="AC290" s="43" t="s">
        <v>29</v>
      </c>
      <c r="AD290" s="44" t="s">
        <v>29</v>
      </c>
      <c r="AE290" s="43" t="s">
        <v>29</v>
      </c>
      <c r="AF290" s="45" t="s">
        <v>30</v>
      </c>
      <c r="AG290" s="43" t="s">
        <v>30</v>
      </c>
      <c r="AH290" s="43" t="s">
        <v>30</v>
      </c>
      <c r="AI290" s="46" t="s">
        <v>29</v>
      </c>
      <c r="AK290" s="35" t="s">
        <v>554</v>
      </c>
      <c r="AL290" s="47" t="s">
        <v>502</v>
      </c>
      <c r="AM290" s="37" t="s">
        <v>33</v>
      </c>
      <c r="AN290" s="209" t="b">
        <f>IF(AP290=FALSE,FALSE,IF(AO290=FALSE,FALSE,TRUE))</f>
        <v>1</v>
      </c>
      <c r="AO290" s="160" t="b">
        <f t="shared" si="45"/>
        <v>1</v>
      </c>
      <c r="AP290" s="39" t="b">
        <f>IF($J$25="선택중복",FALSE,TRUE)</f>
        <v>1</v>
      </c>
      <c r="AQ290" s="39" t="s">
        <v>76</v>
      </c>
      <c r="AR290" s="40" t="s">
        <v>35</v>
      </c>
      <c r="AS290" s="41">
        <v>14</v>
      </c>
      <c r="AT290" s="43" t="s">
        <v>29</v>
      </c>
      <c r="AU290" s="43" t="s">
        <v>29</v>
      </c>
      <c r="AV290" s="44" t="s">
        <v>29</v>
      </c>
      <c r="AW290" s="43" t="s">
        <v>29</v>
      </c>
      <c r="AX290" s="45" t="s">
        <v>29</v>
      </c>
      <c r="AY290" s="43" t="s">
        <v>29</v>
      </c>
      <c r="AZ290" s="43" t="s">
        <v>29</v>
      </c>
      <c r="BA290" s="46" t="s">
        <v>29</v>
      </c>
    </row>
    <row r="291" spans="18:53" ht="19.5" customHeight="1" thickBot="1">
      <c r="R291" s="35" t="s">
        <v>165</v>
      </c>
      <c r="S291" s="36" t="s">
        <v>520</v>
      </c>
      <c r="T291" s="37" t="s">
        <v>472</v>
      </c>
      <c r="U291" s="206" t="b">
        <f t="shared" si="42"/>
        <v>0</v>
      </c>
      <c r="V291" s="38" t="b">
        <f t="shared" si="46"/>
        <v>0</v>
      </c>
      <c r="W291" s="203" t="b">
        <f t="shared" si="43"/>
        <v>1</v>
      </c>
      <c r="X291" s="39" t="s">
        <v>76</v>
      </c>
      <c r="Y291" s="40" t="s">
        <v>27</v>
      </c>
      <c r="Z291" s="41">
        <v>64</v>
      </c>
      <c r="AA291" s="42" t="s">
        <v>28</v>
      </c>
      <c r="AB291" s="43" t="s">
        <v>29</v>
      </c>
      <c r="AC291" s="43" t="s">
        <v>29</v>
      </c>
      <c r="AD291" s="44" t="s">
        <v>29</v>
      </c>
      <c r="AE291" s="43" t="s">
        <v>29</v>
      </c>
      <c r="AF291" s="45" t="s">
        <v>30</v>
      </c>
      <c r="AG291" s="43" t="s">
        <v>30</v>
      </c>
      <c r="AH291" s="43" t="s">
        <v>30</v>
      </c>
      <c r="AI291" s="46" t="s">
        <v>29</v>
      </c>
      <c r="AK291" s="165" t="s">
        <v>554</v>
      </c>
      <c r="AL291" s="166" t="s">
        <v>565</v>
      </c>
      <c r="AM291" s="167" t="s">
        <v>33</v>
      </c>
      <c r="AN291" s="167" t="b">
        <f>IF(AP291=FALSE,FALSE,IF(AO291=FALSE,FALSE,TRUE))</f>
        <v>1</v>
      </c>
      <c r="AO291" s="168" t="b">
        <f t="shared" si="45"/>
        <v>1</v>
      </c>
      <c r="AP291" s="169" t="b">
        <f>IF($J$25="선택중복",FALSE,TRUE)</f>
        <v>1</v>
      </c>
      <c r="AQ291" s="169" t="s">
        <v>76</v>
      </c>
      <c r="AR291" s="170" t="s">
        <v>35</v>
      </c>
      <c r="AS291" s="171">
        <v>79</v>
      </c>
      <c r="AT291" s="172" t="s">
        <v>29</v>
      </c>
      <c r="AU291" s="172" t="s">
        <v>29</v>
      </c>
      <c r="AV291" s="173" t="s">
        <v>29</v>
      </c>
      <c r="AW291" s="172" t="s">
        <v>29</v>
      </c>
      <c r="AX291" s="174" t="s">
        <v>29</v>
      </c>
      <c r="AY291" s="172" t="s">
        <v>29</v>
      </c>
      <c r="AZ291" s="172" t="s">
        <v>29</v>
      </c>
      <c r="BA291" s="175" t="s">
        <v>29</v>
      </c>
    </row>
    <row r="292" spans="18:53" ht="19.5" customHeight="1" thickTop="1">
      <c r="R292" s="35" t="s">
        <v>165</v>
      </c>
      <c r="S292" s="36" t="s">
        <v>566</v>
      </c>
      <c r="T292" s="37" t="s">
        <v>472</v>
      </c>
      <c r="U292" s="206" t="b">
        <f t="shared" si="42"/>
        <v>0</v>
      </c>
      <c r="V292" s="38" t="b">
        <f t="shared" si="46"/>
        <v>0</v>
      </c>
      <c r="W292" s="203" t="b">
        <f t="shared" si="43"/>
        <v>1</v>
      </c>
      <c r="X292" s="39" t="s">
        <v>76</v>
      </c>
      <c r="Y292" s="40" t="s">
        <v>27</v>
      </c>
      <c r="Z292" s="41">
        <v>62</v>
      </c>
      <c r="AA292" s="42" t="s">
        <v>28</v>
      </c>
      <c r="AB292" s="43" t="s">
        <v>29</v>
      </c>
      <c r="AC292" s="43" t="s">
        <v>29</v>
      </c>
      <c r="AD292" s="44" t="s">
        <v>29</v>
      </c>
      <c r="AE292" s="43" t="s">
        <v>29</v>
      </c>
      <c r="AF292" s="45" t="s">
        <v>30</v>
      </c>
      <c r="AG292" s="43" t="s">
        <v>30</v>
      </c>
      <c r="AH292" s="43" t="s">
        <v>30</v>
      </c>
      <c r="AI292" s="46" t="s">
        <v>29</v>
      </c>
      <c r="AK292" s="176"/>
      <c r="AL292" s="177"/>
      <c r="AM292" s="178"/>
      <c r="AN292" s="178"/>
      <c r="AO292" s="178"/>
      <c r="AP292" s="178"/>
      <c r="AQ292" s="178"/>
      <c r="AR292" s="179"/>
      <c r="AS292" s="136"/>
      <c r="AT292" s="179"/>
      <c r="AU292" s="179"/>
      <c r="AV292" s="179"/>
      <c r="AW292" s="179"/>
      <c r="AX292" s="179"/>
      <c r="AY292" s="179"/>
      <c r="AZ292" s="179"/>
      <c r="BA292" s="179"/>
    </row>
    <row r="293" spans="18:53" ht="19.5" customHeight="1">
      <c r="R293" s="35" t="s">
        <v>145</v>
      </c>
      <c r="S293" s="36" t="s">
        <v>567</v>
      </c>
      <c r="T293" s="37" t="s">
        <v>472</v>
      </c>
      <c r="U293" s="206" t="b">
        <f t="shared" si="42"/>
        <v>1</v>
      </c>
      <c r="V293" s="38" t="b">
        <f t="shared" si="46"/>
        <v>1</v>
      </c>
      <c r="W293" s="203" t="b">
        <f t="shared" si="43"/>
        <v>1</v>
      </c>
      <c r="X293" s="39" t="s">
        <v>34</v>
      </c>
      <c r="Y293" s="40" t="s">
        <v>35</v>
      </c>
      <c r="Z293" s="41">
        <v>29</v>
      </c>
      <c r="AA293" s="42" t="s">
        <v>28</v>
      </c>
      <c r="AB293" s="43" t="s">
        <v>29</v>
      </c>
      <c r="AC293" s="43" t="s">
        <v>29</v>
      </c>
      <c r="AD293" s="44" t="s">
        <v>29</v>
      </c>
      <c r="AE293" s="43" t="s">
        <v>29</v>
      </c>
      <c r="AF293" s="45" t="s">
        <v>29</v>
      </c>
      <c r="AG293" s="43" t="s">
        <v>29</v>
      </c>
      <c r="AH293" s="43" t="s">
        <v>29</v>
      </c>
      <c r="AI293" s="46" t="s">
        <v>29</v>
      </c>
      <c r="AK293" s="176"/>
      <c r="AL293" s="177"/>
      <c r="AM293" s="178"/>
      <c r="AN293" s="178"/>
      <c r="AO293" s="178"/>
      <c r="AP293" s="178"/>
      <c r="AQ293" s="178"/>
      <c r="AR293" s="179"/>
      <c r="AS293" s="136"/>
      <c r="AT293" s="179"/>
      <c r="AU293" s="179"/>
      <c r="AV293" s="179"/>
      <c r="AW293" s="179"/>
      <c r="AX293" s="179"/>
      <c r="AY293" s="179"/>
      <c r="AZ293" s="179"/>
      <c r="BA293" s="179"/>
    </row>
    <row r="294" spans="18:53" ht="19.5" customHeight="1">
      <c r="R294" s="35" t="s">
        <v>145</v>
      </c>
      <c r="S294" s="36" t="s">
        <v>568</v>
      </c>
      <c r="T294" s="37" t="s">
        <v>472</v>
      </c>
      <c r="U294" s="206" t="b">
        <f t="shared" si="42"/>
        <v>0</v>
      </c>
      <c r="V294" s="38" t="b">
        <f t="shared" si="46"/>
        <v>0</v>
      </c>
      <c r="W294" s="203" t="b">
        <f t="shared" si="43"/>
        <v>1</v>
      </c>
      <c r="X294" s="39" t="s">
        <v>34</v>
      </c>
      <c r="Y294" s="40" t="s">
        <v>27</v>
      </c>
      <c r="Z294" s="41">
        <v>36</v>
      </c>
      <c r="AA294" s="42" t="s">
        <v>28</v>
      </c>
      <c r="AB294" s="43" t="s">
        <v>29</v>
      </c>
      <c r="AC294" s="43" t="s">
        <v>29</v>
      </c>
      <c r="AD294" s="44" t="s">
        <v>29</v>
      </c>
      <c r="AE294" s="43" t="s">
        <v>29</v>
      </c>
      <c r="AF294" s="45" t="s">
        <v>30</v>
      </c>
      <c r="AG294" s="43" t="s">
        <v>30</v>
      </c>
      <c r="AH294" s="43" t="s">
        <v>30</v>
      </c>
      <c r="AI294" s="46" t="s">
        <v>29</v>
      </c>
      <c r="AK294" s="176"/>
      <c r="AL294" s="177"/>
      <c r="AM294" s="178"/>
      <c r="AN294" s="178"/>
      <c r="AO294" s="178"/>
      <c r="AP294" s="178"/>
      <c r="AQ294" s="178"/>
      <c r="AR294" s="179"/>
      <c r="AS294" s="136"/>
      <c r="AT294" s="179"/>
      <c r="AU294" s="179"/>
      <c r="AV294" s="179"/>
      <c r="AW294" s="179"/>
      <c r="AX294" s="179"/>
      <c r="AY294" s="179"/>
      <c r="AZ294" s="179"/>
      <c r="BA294" s="179"/>
    </row>
    <row r="295" spans="18:53" ht="19.5" customHeight="1">
      <c r="R295" s="35" t="s">
        <v>145</v>
      </c>
      <c r="S295" s="36" t="s">
        <v>569</v>
      </c>
      <c r="T295" s="37" t="s">
        <v>472</v>
      </c>
      <c r="U295" s="206" t="b">
        <f t="shared" si="42"/>
        <v>0</v>
      </c>
      <c r="V295" s="38" t="b">
        <f t="shared" si="46"/>
        <v>0</v>
      </c>
      <c r="W295" s="203" t="b">
        <f t="shared" si="43"/>
        <v>1</v>
      </c>
      <c r="X295" s="39" t="s">
        <v>34</v>
      </c>
      <c r="Y295" s="40" t="s">
        <v>27</v>
      </c>
      <c r="Z295" s="41">
        <v>15</v>
      </c>
      <c r="AA295" s="42" t="s">
        <v>28</v>
      </c>
      <c r="AB295" s="43" t="s">
        <v>29</v>
      </c>
      <c r="AC295" s="43" t="s">
        <v>29</v>
      </c>
      <c r="AD295" s="44" t="s">
        <v>29</v>
      </c>
      <c r="AE295" s="43" t="s">
        <v>29</v>
      </c>
      <c r="AF295" s="45" t="s">
        <v>30</v>
      </c>
      <c r="AG295" s="43" t="s">
        <v>30</v>
      </c>
      <c r="AH295" s="43" t="s">
        <v>30</v>
      </c>
      <c r="AI295" s="46" t="s">
        <v>29</v>
      </c>
      <c r="AK295" s="176"/>
      <c r="AL295" s="177"/>
      <c r="AM295" s="178"/>
      <c r="AN295" s="178"/>
      <c r="AO295" s="178"/>
      <c r="AP295" s="178"/>
      <c r="AQ295" s="178"/>
      <c r="AR295" s="179"/>
      <c r="AS295" s="136"/>
      <c r="AT295" s="179"/>
      <c r="AU295" s="179"/>
      <c r="AV295" s="179"/>
      <c r="AW295" s="179"/>
      <c r="AX295" s="179"/>
      <c r="AY295" s="179"/>
      <c r="AZ295" s="179"/>
      <c r="BA295" s="179"/>
    </row>
    <row r="296" spans="18:53" ht="19.5" customHeight="1">
      <c r="R296" s="35" t="s">
        <v>145</v>
      </c>
      <c r="S296" s="36" t="s">
        <v>394</v>
      </c>
      <c r="T296" s="37" t="s">
        <v>472</v>
      </c>
      <c r="U296" s="206" t="b">
        <f t="shared" si="42"/>
        <v>0</v>
      </c>
      <c r="V296" s="38" t="b">
        <f t="shared" si="46"/>
        <v>0</v>
      </c>
      <c r="W296" s="203" t="b">
        <f t="shared" si="43"/>
        <v>1</v>
      </c>
      <c r="X296" s="39" t="s">
        <v>34</v>
      </c>
      <c r="Y296" s="40" t="s">
        <v>27</v>
      </c>
      <c r="Z296" s="41">
        <v>13</v>
      </c>
      <c r="AA296" s="42" t="s">
        <v>28</v>
      </c>
      <c r="AB296" s="43" t="s">
        <v>29</v>
      </c>
      <c r="AC296" s="43" t="s">
        <v>29</v>
      </c>
      <c r="AD296" s="44" t="s">
        <v>29</v>
      </c>
      <c r="AE296" s="43" t="s">
        <v>29</v>
      </c>
      <c r="AF296" s="45" t="s">
        <v>30</v>
      </c>
      <c r="AG296" s="43" t="s">
        <v>30</v>
      </c>
      <c r="AH296" s="43" t="s">
        <v>30</v>
      </c>
      <c r="AI296" s="46" t="s">
        <v>29</v>
      </c>
      <c r="AK296" s="176"/>
      <c r="AL296" s="177"/>
      <c r="AM296" s="178"/>
      <c r="AN296" s="178"/>
      <c r="AO296" s="178"/>
      <c r="AP296" s="178"/>
      <c r="AQ296" s="178"/>
      <c r="AR296" s="179"/>
      <c r="AS296" s="136"/>
      <c r="AT296" s="179"/>
      <c r="AU296" s="179"/>
      <c r="AV296" s="179"/>
      <c r="AW296" s="179"/>
      <c r="AX296" s="179"/>
      <c r="AY296" s="179"/>
      <c r="AZ296" s="179"/>
      <c r="BA296" s="179"/>
    </row>
    <row r="297" spans="18:53" ht="19.5" customHeight="1">
      <c r="R297" s="35" t="s">
        <v>145</v>
      </c>
      <c r="S297" s="36" t="s">
        <v>114</v>
      </c>
      <c r="T297" s="37" t="s">
        <v>472</v>
      </c>
      <c r="U297" s="206" t="b">
        <f t="shared" si="42"/>
        <v>0</v>
      </c>
      <c r="V297" s="38" t="b">
        <f t="shared" si="46"/>
        <v>0</v>
      </c>
      <c r="W297" s="203" t="b">
        <f t="shared" si="43"/>
        <v>1</v>
      </c>
      <c r="X297" s="39" t="s">
        <v>34</v>
      </c>
      <c r="Y297" s="40" t="s">
        <v>27</v>
      </c>
      <c r="Z297" s="41">
        <v>140</v>
      </c>
      <c r="AA297" s="42" t="s">
        <v>28</v>
      </c>
      <c r="AB297" s="43" t="s">
        <v>29</v>
      </c>
      <c r="AC297" s="43" t="s">
        <v>29</v>
      </c>
      <c r="AD297" s="44" t="s">
        <v>29</v>
      </c>
      <c r="AE297" s="43" t="s">
        <v>29</v>
      </c>
      <c r="AF297" s="45" t="s">
        <v>30</v>
      </c>
      <c r="AG297" s="43" t="s">
        <v>30</v>
      </c>
      <c r="AH297" s="43" t="s">
        <v>30</v>
      </c>
      <c r="AI297" s="46" t="s">
        <v>29</v>
      </c>
      <c r="AK297" s="176"/>
      <c r="AL297" s="177"/>
      <c r="AM297" s="178"/>
      <c r="AN297" s="178"/>
      <c r="AO297" s="178"/>
      <c r="AP297" s="178"/>
      <c r="AQ297" s="178"/>
      <c r="AR297" s="179"/>
      <c r="AS297" s="136"/>
      <c r="AT297" s="179"/>
      <c r="AU297" s="179"/>
      <c r="AV297" s="179"/>
      <c r="AW297" s="179"/>
      <c r="AX297" s="179"/>
      <c r="AY297" s="179"/>
      <c r="AZ297" s="179"/>
      <c r="BA297" s="179"/>
    </row>
    <row r="298" spans="18:53" ht="19.5" customHeight="1">
      <c r="R298" s="35" t="s">
        <v>68</v>
      </c>
      <c r="S298" s="36" t="s">
        <v>528</v>
      </c>
      <c r="T298" s="37" t="s">
        <v>472</v>
      </c>
      <c r="U298" s="206" t="b">
        <f t="shared" si="42"/>
        <v>0</v>
      </c>
      <c r="V298" s="38" t="b">
        <f t="shared" ref="V298:V361" si="47">IF(COUNTIF($J$15:$K$19,$Y298)=0,IF(COUNTIF($L$15:$M$19,$Y298)=0,IF(VLOOKUP($Y298,$N$15:$O$19,2,FALSE)="가 능",TRUE,FALSE),IF(VLOOKUP($Y298,$L$15:$M$19,2,FALSE)="가 능",TRUE,FALSE)),IF(VLOOKUP($Y298,$J$15:$K$19,2,FALSE)="가 능",TRUE,FALSE))</f>
        <v>0</v>
      </c>
      <c r="W298" s="203" t="b">
        <f t="shared" si="43"/>
        <v>1</v>
      </c>
      <c r="X298" s="39" t="s">
        <v>26</v>
      </c>
      <c r="Y298" s="40" t="s">
        <v>27</v>
      </c>
      <c r="Z298" s="41">
        <v>17</v>
      </c>
      <c r="AA298" s="42" t="s">
        <v>28</v>
      </c>
      <c r="AB298" s="43" t="s">
        <v>29</v>
      </c>
      <c r="AC298" s="43" t="s">
        <v>29</v>
      </c>
      <c r="AD298" s="44" t="s">
        <v>29</v>
      </c>
      <c r="AE298" s="43" t="s">
        <v>29</v>
      </c>
      <c r="AF298" s="45" t="s">
        <v>30</v>
      </c>
      <c r="AG298" s="43" t="s">
        <v>30</v>
      </c>
      <c r="AH298" s="43" t="s">
        <v>30</v>
      </c>
      <c r="AI298" s="46" t="s">
        <v>29</v>
      </c>
      <c r="AK298" s="176"/>
      <c r="AL298" s="177"/>
      <c r="AM298" s="178"/>
      <c r="AN298" s="178"/>
      <c r="AO298" s="178"/>
      <c r="AP298" s="178"/>
      <c r="AQ298" s="178"/>
      <c r="AR298" s="179"/>
      <c r="AS298" s="136"/>
      <c r="AT298" s="179"/>
      <c r="AU298" s="179"/>
      <c r="AV298" s="179"/>
      <c r="AW298" s="179"/>
      <c r="AX298" s="179"/>
      <c r="AY298" s="179"/>
      <c r="AZ298" s="179"/>
      <c r="BA298" s="179"/>
    </row>
    <row r="299" spans="18:53" ht="19.5" customHeight="1">
      <c r="R299" s="35" t="s">
        <v>68</v>
      </c>
      <c r="S299" s="36" t="s">
        <v>570</v>
      </c>
      <c r="T299" s="37" t="s">
        <v>472</v>
      </c>
      <c r="U299" s="206" t="b">
        <f t="shared" si="42"/>
        <v>0</v>
      </c>
      <c r="V299" s="38" t="b">
        <f t="shared" si="47"/>
        <v>0</v>
      </c>
      <c r="W299" s="203" t="b">
        <f t="shared" si="43"/>
        <v>1</v>
      </c>
      <c r="X299" s="39" t="s">
        <v>26</v>
      </c>
      <c r="Y299" s="40" t="s">
        <v>27</v>
      </c>
      <c r="Z299" s="41">
        <v>19</v>
      </c>
      <c r="AA299" s="42" t="s">
        <v>28</v>
      </c>
      <c r="AB299" s="43" t="s">
        <v>29</v>
      </c>
      <c r="AC299" s="43" t="s">
        <v>29</v>
      </c>
      <c r="AD299" s="44" t="s">
        <v>29</v>
      </c>
      <c r="AE299" s="43" t="s">
        <v>29</v>
      </c>
      <c r="AF299" s="45" t="s">
        <v>30</v>
      </c>
      <c r="AG299" s="43" t="s">
        <v>30</v>
      </c>
      <c r="AH299" s="43" t="s">
        <v>30</v>
      </c>
      <c r="AI299" s="46" t="s">
        <v>29</v>
      </c>
      <c r="AK299" s="176"/>
      <c r="AL299" s="177"/>
      <c r="AM299" s="178"/>
      <c r="AN299" s="178"/>
      <c r="AO299" s="178"/>
      <c r="AP299" s="178"/>
      <c r="AQ299" s="178"/>
      <c r="AR299" s="179"/>
      <c r="AS299" s="136"/>
      <c r="AT299" s="179"/>
      <c r="AU299" s="179"/>
      <c r="AV299" s="179"/>
      <c r="AW299" s="179"/>
      <c r="AX299" s="179"/>
      <c r="AY299" s="179"/>
      <c r="AZ299" s="179"/>
      <c r="BA299" s="179"/>
    </row>
    <row r="300" spans="18:53" ht="19.5" customHeight="1">
      <c r="R300" s="35" t="s">
        <v>68</v>
      </c>
      <c r="S300" s="36" t="s">
        <v>571</v>
      </c>
      <c r="T300" s="37" t="s">
        <v>472</v>
      </c>
      <c r="U300" s="206" t="b">
        <f t="shared" si="42"/>
        <v>0</v>
      </c>
      <c r="V300" s="38" t="b">
        <f t="shared" si="47"/>
        <v>0</v>
      </c>
      <c r="W300" s="203" t="b">
        <f t="shared" si="43"/>
        <v>1</v>
      </c>
      <c r="X300" s="39" t="s">
        <v>26</v>
      </c>
      <c r="Y300" s="40" t="s">
        <v>27</v>
      </c>
      <c r="Z300" s="41">
        <v>19</v>
      </c>
      <c r="AA300" s="42" t="s">
        <v>28</v>
      </c>
      <c r="AB300" s="43" t="s">
        <v>29</v>
      </c>
      <c r="AC300" s="43" t="s">
        <v>29</v>
      </c>
      <c r="AD300" s="44" t="s">
        <v>29</v>
      </c>
      <c r="AE300" s="43" t="s">
        <v>29</v>
      </c>
      <c r="AF300" s="45" t="s">
        <v>30</v>
      </c>
      <c r="AG300" s="43" t="s">
        <v>30</v>
      </c>
      <c r="AH300" s="43" t="s">
        <v>30</v>
      </c>
      <c r="AI300" s="46" t="s">
        <v>29</v>
      </c>
      <c r="AK300" s="176"/>
      <c r="AL300" s="177"/>
      <c r="AM300" s="178"/>
      <c r="AN300" s="178"/>
      <c r="AO300" s="178"/>
      <c r="AP300" s="178"/>
      <c r="AQ300" s="178"/>
      <c r="AR300" s="179"/>
      <c r="AS300" s="136"/>
      <c r="AT300" s="179"/>
      <c r="AU300" s="179"/>
      <c r="AV300" s="179"/>
      <c r="AW300" s="179"/>
      <c r="AX300" s="179"/>
      <c r="AY300" s="179"/>
      <c r="AZ300" s="179"/>
      <c r="BA300" s="179"/>
    </row>
    <row r="301" spans="18:53" ht="19.5" customHeight="1">
      <c r="R301" s="35" t="s">
        <v>68</v>
      </c>
      <c r="S301" s="36" t="s">
        <v>65</v>
      </c>
      <c r="T301" s="37" t="s">
        <v>472</v>
      </c>
      <c r="U301" s="206" t="b">
        <f t="shared" si="42"/>
        <v>0</v>
      </c>
      <c r="V301" s="38" t="b">
        <f t="shared" si="47"/>
        <v>0</v>
      </c>
      <c r="W301" s="203" t="b">
        <f t="shared" si="43"/>
        <v>1</v>
      </c>
      <c r="X301" s="39" t="s">
        <v>26</v>
      </c>
      <c r="Y301" s="40" t="s">
        <v>27</v>
      </c>
      <c r="Z301" s="41">
        <v>19</v>
      </c>
      <c r="AA301" s="42" t="s">
        <v>28</v>
      </c>
      <c r="AB301" s="43" t="s">
        <v>29</v>
      </c>
      <c r="AC301" s="43" t="s">
        <v>29</v>
      </c>
      <c r="AD301" s="44" t="s">
        <v>29</v>
      </c>
      <c r="AE301" s="43" t="s">
        <v>29</v>
      </c>
      <c r="AF301" s="45" t="s">
        <v>30</v>
      </c>
      <c r="AG301" s="43" t="s">
        <v>30</v>
      </c>
      <c r="AH301" s="43" t="s">
        <v>30</v>
      </c>
      <c r="AI301" s="46" t="s">
        <v>29</v>
      </c>
      <c r="AK301" s="176"/>
      <c r="AL301" s="177"/>
      <c r="AM301" s="178"/>
      <c r="AN301" s="178"/>
      <c r="AO301" s="178"/>
      <c r="AP301" s="178"/>
      <c r="AQ301" s="178"/>
      <c r="AR301" s="179"/>
      <c r="AS301" s="136"/>
      <c r="AT301" s="179"/>
      <c r="AU301" s="179"/>
      <c r="AV301" s="179"/>
      <c r="AW301" s="179"/>
      <c r="AX301" s="179"/>
      <c r="AY301" s="179"/>
      <c r="AZ301" s="179"/>
      <c r="BA301" s="179"/>
    </row>
    <row r="302" spans="18:53" ht="19.5" customHeight="1">
      <c r="R302" s="35" t="s">
        <v>68</v>
      </c>
      <c r="S302" s="36" t="s">
        <v>458</v>
      </c>
      <c r="T302" s="37" t="s">
        <v>472</v>
      </c>
      <c r="U302" s="206" t="b">
        <f t="shared" si="42"/>
        <v>0</v>
      </c>
      <c r="V302" s="38" t="b">
        <f t="shared" si="47"/>
        <v>0</v>
      </c>
      <c r="W302" s="203" t="b">
        <f t="shared" si="43"/>
        <v>1</v>
      </c>
      <c r="X302" s="39" t="s">
        <v>26</v>
      </c>
      <c r="Y302" s="40" t="s">
        <v>27</v>
      </c>
      <c r="Z302" s="41">
        <v>14</v>
      </c>
      <c r="AA302" s="42" t="s">
        <v>28</v>
      </c>
      <c r="AB302" s="43" t="s">
        <v>29</v>
      </c>
      <c r="AC302" s="43" t="s">
        <v>29</v>
      </c>
      <c r="AD302" s="44" t="s">
        <v>29</v>
      </c>
      <c r="AE302" s="43" t="s">
        <v>29</v>
      </c>
      <c r="AF302" s="45" t="s">
        <v>30</v>
      </c>
      <c r="AG302" s="43" t="s">
        <v>30</v>
      </c>
      <c r="AH302" s="43" t="s">
        <v>30</v>
      </c>
      <c r="AI302" s="46" t="s">
        <v>29</v>
      </c>
      <c r="AK302" s="176"/>
      <c r="AL302" s="177"/>
      <c r="AM302" s="178"/>
      <c r="AN302" s="178"/>
      <c r="AO302" s="178"/>
      <c r="AP302" s="178"/>
      <c r="AQ302" s="178"/>
      <c r="AR302" s="179"/>
      <c r="AS302" s="136"/>
      <c r="AT302" s="179"/>
      <c r="AU302" s="179"/>
      <c r="AV302" s="179"/>
      <c r="AW302" s="179"/>
      <c r="AX302" s="179"/>
      <c r="AY302" s="179"/>
      <c r="AZ302" s="179"/>
      <c r="BA302" s="179"/>
    </row>
    <row r="303" spans="18:53" ht="19.5" customHeight="1">
      <c r="R303" s="35" t="s">
        <v>68</v>
      </c>
      <c r="S303" s="36" t="s">
        <v>572</v>
      </c>
      <c r="T303" s="37" t="s">
        <v>472</v>
      </c>
      <c r="U303" s="206" t="b">
        <f t="shared" si="42"/>
        <v>0</v>
      </c>
      <c r="V303" s="38" t="b">
        <f t="shared" si="47"/>
        <v>0</v>
      </c>
      <c r="W303" s="203" t="b">
        <f t="shared" si="43"/>
        <v>1</v>
      </c>
      <c r="X303" s="39" t="s">
        <v>26</v>
      </c>
      <c r="Y303" s="40" t="s">
        <v>27</v>
      </c>
      <c r="Z303" s="41">
        <v>10</v>
      </c>
      <c r="AA303" s="42" t="s">
        <v>28</v>
      </c>
      <c r="AB303" s="43" t="s">
        <v>29</v>
      </c>
      <c r="AC303" s="43" t="s">
        <v>29</v>
      </c>
      <c r="AD303" s="44" t="s">
        <v>29</v>
      </c>
      <c r="AE303" s="43" t="s">
        <v>29</v>
      </c>
      <c r="AF303" s="45" t="s">
        <v>30</v>
      </c>
      <c r="AG303" s="43" t="s">
        <v>30</v>
      </c>
      <c r="AH303" s="43" t="s">
        <v>30</v>
      </c>
      <c r="AI303" s="46" t="s">
        <v>29</v>
      </c>
      <c r="AK303" s="176"/>
      <c r="AL303" s="177"/>
      <c r="AM303" s="178"/>
      <c r="AN303" s="178"/>
      <c r="AO303" s="178"/>
      <c r="AP303" s="178"/>
      <c r="AQ303" s="178"/>
      <c r="AR303" s="179"/>
      <c r="AS303" s="136"/>
      <c r="AT303" s="179"/>
      <c r="AU303" s="179"/>
      <c r="AV303" s="179"/>
      <c r="AW303" s="179"/>
      <c r="AX303" s="179"/>
      <c r="AY303" s="179"/>
      <c r="AZ303" s="179"/>
      <c r="BA303" s="179"/>
    </row>
    <row r="304" spans="18:53" ht="19.5" customHeight="1">
      <c r="R304" s="35" t="s">
        <v>68</v>
      </c>
      <c r="S304" s="36" t="s">
        <v>573</v>
      </c>
      <c r="T304" s="37" t="s">
        <v>472</v>
      </c>
      <c r="U304" s="206" t="b">
        <f t="shared" si="42"/>
        <v>0</v>
      </c>
      <c r="V304" s="38" t="b">
        <f t="shared" si="47"/>
        <v>0</v>
      </c>
      <c r="W304" s="203" t="b">
        <f t="shared" si="43"/>
        <v>1</v>
      </c>
      <c r="X304" s="39" t="s">
        <v>26</v>
      </c>
      <c r="Y304" s="40" t="s">
        <v>27</v>
      </c>
      <c r="Z304" s="41">
        <v>22</v>
      </c>
      <c r="AA304" s="42" t="s">
        <v>28</v>
      </c>
      <c r="AB304" s="43" t="s">
        <v>29</v>
      </c>
      <c r="AC304" s="43" t="s">
        <v>29</v>
      </c>
      <c r="AD304" s="44" t="s">
        <v>29</v>
      </c>
      <c r="AE304" s="43" t="s">
        <v>29</v>
      </c>
      <c r="AF304" s="45" t="s">
        <v>30</v>
      </c>
      <c r="AG304" s="43" t="s">
        <v>30</v>
      </c>
      <c r="AH304" s="43" t="s">
        <v>30</v>
      </c>
      <c r="AI304" s="46" t="s">
        <v>29</v>
      </c>
      <c r="AK304" s="176"/>
      <c r="AL304" s="177"/>
      <c r="AM304" s="178"/>
      <c r="AN304" s="178"/>
      <c r="AO304" s="178"/>
      <c r="AP304" s="178"/>
      <c r="AQ304" s="178"/>
      <c r="AR304" s="179"/>
      <c r="AS304" s="136"/>
      <c r="AT304" s="179"/>
      <c r="AU304" s="179"/>
      <c r="AV304" s="179"/>
      <c r="AW304" s="179"/>
      <c r="AX304" s="179"/>
      <c r="AY304" s="179"/>
      <c r="AZ304" s="179"/>
      <c r="BA304" s="179"/>
    </row>
    <row r="305" spans="18:53" ht="19.5" customHeight="1">
      <c r="R305" s="35" t="s">
        <v>68</v>
      </c>
      <c r="S305" s="36" t="s">
        <v>574</v>
      </c>
      <c r="T305" s="37" t="s">
        <v>472</v>
      </c>
      <c r="U305" s="206" t="b">
        <f t="shared" si="42"/>
        <v>0</v>
      </c>
      <c r="V305" s="38" t="b">
        <f t="shared" si="47"/>
        <v>0</v>
      </c>
      <c r="W305" s="203" t="b">
        <f t="shared" si="43"/>
        <v>1</v>
      </c>
      <c r="X305" s="39" t="s">
        <v>26</v>
      </c>
      <c r="Y305" s="40" t="s">
        <v>27</v>
      </c>
      <c r="Z305" s="41">
        <v>11</v>
      </c>
      <c r="AA305" s="42" t="s">
        <v>28</v>
      </c>
      <c r="AB305" s="43" t="s">
        <v>29</v>
      </c>
      <c r="AC305" s="43" t="s">
        <v>29</v>
      </c>
      <c r="AD305" s="44" t="s">
        <v>29</v>
      </c>
      <c r="AE305" s="43" t="s">
        <v>29</v>
      </c>
      <c r="AF305" s="45" t="s">
        <v>30</v>
      </c>
      <c r="AG305" s="43" t="s">
        <v>30</v>
      </c>
      <c r="AH305" s="43" t="s">
        <v>30</v>
      </c>
      <c r="AI305" s="46" t="s">
        <v>29</v>
      </c>
      <c r="AK305" s="176"/>
      <c r="AL305" s="177"/>
      <c r="AM305" s="178"/>
      <c r="AN305" s="178"/>
      <c r="AO305" s="178"/>
      <c r="AP305" s="178"/>
      <c r="AQ305" s="178"/>
      <c r="AR305" s="179"/>
      <c r="AS305" s="136"/>
      <c r="AT305" s="179"/>
      <c r="AU305" s="179"/>
      <c r="AV305" s="179"/>
      <c r="AW305" s="179"/>
      <c r="AX305" s="179"/>
      <c r="AY305" s="179"/>
      <c r="AZ305" s="179"/>
      <c r="BA305" s="179"/>
    </row>
    <row r="306" spans="18:53" ht="19.5" customHeight="1">
      <c r="R306" s="35" t="s">
        <v>68</v>
      </c>
      <c r="S306" s="36" t="s">
        <v>575</v>
      </c>
      <c r="T306" s="37" t="s">
        <v>472</v>
      </c>
      <c r="U306" s="206" t="b">
        <f t="shared" si="42"/>
        <v>0</v>
      </c>
      <c r="V306" s="38" t="b">
        <f t="shared" si="47"/>
        <v>0</v>
      </c>
      <c r="W306" s="203" t="b">
        <f t="shared" si="43"/>
        <v>1</v>
      </c>
      <c r="X306" s="39" t="s">
        <v>26</v>
      </c>
      <c r="Y306" s="40" t="s">
        <v>27</v>
      </c>
      <c r="Z306" s="41">
        <v>18</v>
      </c>
      <c r="AA306" s="42" t="s">
        <v>28</v>
      </c>
      <c r="AB306" s="43" t="s">
        <v>29</v>
      </c>
      <c r="AC306" s="43" t="s">
        <v>29</v>
      </c>
      <c r="AD306" s="44" t="s">
        <v>29</v>
      </c>
      <c r="AE306" s="43" t="s">
        <v>29</v>
      </c>
      <c r="AF306" s="45" t="s">
        <v>30</v>
      </c>
      <c r="AG306" s="43" t="s">
        <v>30</v>
      </c>
      <c r="AH306" s="43" t="s">
        <v>30</v>
      </c>
      <c r="AI306" s="46" t="s">
        <v>29</v>
      </c>
      <c r="AK306" s="176"/>
      <c r="AL306" s="177"/>
      <c r="AM306" s="178"/>
      <c r="AN306" s="178"/>
      <c r="AO306" s="178"/>
      <c r="AP306" s="178"/>
      <c r="AQ306" s="178"/>
      <c r="AR306" s="179"/>
      <c r="AS306" s="136"/>
      <c r="AT306" s="179"/>
      <c r="AU306" s="179"/>
      <c r="AV306" s="179"/>
      <c r="AW306" s="179"/>
      <c r="AX306" s="179"/>
      <c r="AY306" s="179"/>
      <c r="AZ306" s="179"/>
      <c r="BA306" s="179"/>
    </row>
    <row r="307" spans="18:53" ht="19.5" customHeight="1">
      <c r="R307" s="35" t="s">
        <v>68</v>
      </c>
      <c r="S307" s="36" t="s">
        <v>511</v>
      </c>
      <c r="T307" s="37" t="s">
        <v>472</v>
      </c>
      <c r="U307" s="206" t="b">
        <f t="shared" si="42"/>
        <v>0</v>
      </c>
      <c r="V307" s="38" t="b">
        <f t="shared" si="47"/>
        <v>0</v>
      </c>
      <c r="W307" s="203" t="b">
        <f t="shared" si="43"/>
        <v>1</v>
      </c>
      <c r="X307" s="39" t="s">
        <v>26</v>
      </c>
      <c r="Y307" s="40" t="s">
        <v>27</v>
      </c>
      <c r="Z307" s="41">
        <v>16</v>
      </c>
      <c r="AA307" s="42" t="s">
        <v>28</v>
      </c>
      <c r="AB307" s="43" t="s">
        <v>29</v>
      </c>
      <c r="AC307" s="43" t="s">
        <v>29</v>
      </c>
      <c r="AD307" s="44" t="s">
        <v>29</v>
      </c>
      <c r="AE307" s="43" t="s">
        <v>29</v>
      </c>
      <c r="AF307" s="45" t="s">
        <v>30</v>
      </c>
      <c r="AG307" s="43" t="s">
        <v>30</v>
      </c>
      <c r="AH307" s="43" t="s">
        <v>30</v>
      </c>
      <c r="AI307" s="46" t="s">
        <v>29</v>
      </c>
      <c r="AK307" s="176"/>
      <c r="AL307" s="177"/>
      <c r="AM307" s="178"/>
      <c r="AN307" s="178"/>
      <c r="AO307" s="178"/>
      <c r="AP307" s="178"/>
      <c r="AQ307" s="178"/>
      <c r="AR307" s="179"/>
      <c r="AS307" s="136"/>
      <c r="AT307" s="179"/>
      <c r="AU307" s="179"/>
      <c r="AV307" s="179"/>
      <c r="AW307" s="179"/>
      <c r="AX307" s="179"/>
      <c r="AY307" s="179"/>
      <c r="AZ307" s="179"/>
      <c r="BA307" s="179"/>
    </row>
    <row r="308" spans="18:53" ht="19.5" customHeight="1">
      <c r="R308" s="35" t="s">
        <v>68</v>
      </c>
      <c r="S308" s="36" t="s">
        <v>381</v>
      </c>
      <c r="T308" s="37" t="s">
        <v>472</v>
      </c>
      <c r="U308" s="206" t="b">
        <f t="shared" si="42"/>
        <v>0</v>
      </c>
      <c r="V308" s="38" t="b">
        <f t="shared" si="47"/>
        <v>0</v>
      </c>
      <c r="W308" s="203" t="b">
        <f t="shared" si="43"/>
        <v>1</v>
      </c>
      <c r="X308" s="39" t="s">
        <v>34</v>
      </c>
      <c r="Y308" s="40" t="s">
        <v>27</v>
      </c>
      <c r="Z308" s="41">
        <v>13</v>
      </c>
      <c r="AA308" s="42" t="s">
        <v>28</v>
      </c>
      <c r="AB308" s="43" t="s">
        <v>29</v>
      </c>
      <c r="AC308" s="43" t="s">
        <v>29</v>
      </c>
      <c r="AD308" s="44" t="s">
        <v>29</v>
      </c>
      <c r="AE308" s="43" t="s">
        <v>29</v>
      </c>
      <c r="AF308" s="45" t="s">
        <v>30</v>
      </c>
      <c r="AG308" s="43" t="s">
        <v>30</v>
      </c>
      <c r="AH308" s="43" t="s">
        <v>30</v>
      </c>
      <c r="AI308" s="46" t="s">
        <v>29</v>
      </c>
      <c r="AK308" s="176"/>
      <c r="AL308" s="177"/>
      <c r="AM308" s="178"/>
      <c r="AN308" s="178"/>
      <c r="AO308" s="178"/>
      <c r="AP308" s="178"/>
      <c r="AQ308" s="178"/>
      <c r="AR308" s="179"/>
      <c r="AS308" s="136"/>
      <c r="AT308" s="179"/>
      <c r="AU308" s="179"/>
      <c r="AV308" s="179"/>
      <c r="AW308" s="179"/>
      <c r="AX308" s="179"/>
      <c r="AY308" s="179"/>
      <c r="AZ308" s="179"/>
      <c r="BA308" s="179"/>
    </row>
    <row r="309" spans="18:53" ht="19.5" customHeight="1">
      <c r="R309" s="35" t="s">
        <v>68</v>
      </c>
      <c r="S309" s="36" t="s">
        <v>435</v>
      </c>
      <c r="T309" s="37" t="s">
        <v>472</v>
      </c>
      <c r="U309" s="206" t="b">
        <f t="shared" si="42"/>
        <v>0</v>
      </c>
      <c r="V309" s="38" t="b">
        <f t="shared" si="47"/>
        <v>0</v>
      </c>
      <c r="W309" s="203" t="b">
        <f t="shared" si="43"/>
        <v>1</v>
      </c>
      <c r="X309" s="39" t="s">
        <v>34</v>
      </c>
      <c r="Y309" s="40" t="s">
        <v>27</v>
      </c>
      <c r="Z309" s="41">
        <v>38</v>
      </c>
      <c r="AA309" s="42" t="s">
        <v>28</v>
      </c>
      <c r="AB309" s="43" t="s">
        <v>29</v>
      </c>
      <c r="AC309" s="43" t="s">
        <v>29</v>
      </c>
      <c r="AD309" s="44" t="s">
        <v>29</v>
      </c>
      <c r="AE309" s="43" t="s">
        <v>29</v>
      </c>
      <c r="AF309" s="45" t="s">
        <v>30</v>
      </c>
      <c r="AG309" s="43" t="s">
        <v>30</v>
      </c>
      <c r="AH309" s="43" t="s">
        <v>30</v>
      </c>
      <c r="AI309" s="46" t="s">
        <v>29</v>
      </c>
      <c r="AK309" s="176"/>
      <c r="AL309" s="177"/>
      <c r="AM309" s="178"/>
      <c r="AN309" s="178"/>
      <c r="AO309" s="178"/>
      <c r="AP309" s="178"/>
      <c r="AQ309" s="178"/>
      <c r="AR309" s="179"/>
      <c r="AS309" s="136"/>
      <c r="AT309" s="179"/>
      <c r="AU309" s="179"/>
      <c r="AV309" s="179"/>
      <c r="AW309" s="179"/>
      <c r="AX309" s="179"/>
      <c r="AY309" s="179"/>
      <c r="AZ309" s="179"/>
      <c r="BA309" s="179"/>
    </row>
    <row r="310" spans="18:53" ht="19.5" customHeight="1">
      <c r="R310" s="35" t="s">
        <v>68</v>
      </c>
      <c r="S310" s="36" t="s">
        <v>439</v>
      </c>
      <c r="T310" s="37" t="s">
        <v>472</v>
      </c>
      <c r="U310" s="206" t="b">
        <f t="shared" si="42"/>
        <v>0</v>
      </c>
      <c r="V310" s="38" t="b">
        <f t="shared" si="47"/>
        <v>0</v>
      </c>
      <c r="W310" s="203" t="b">
        <f t="shared" si="43"/>
        <v>1</v>
      </c>
      <c r="X310" s="39" t="s">
        <v>34</v>
      </c>
      <c r="Y310" s="40" t="s">
        <v>27</v>
      </c>
      <c r="Z310" s="41">
        <v>60</v>
      </c>
      <c r="AA310" s="42" t="s">
        <v>28</v>
      </c>
      <c r="AB310" s="43" t="s">
        <v>29</v>
      </c>
      <c r="AC310" s="43" t="s">
        <v>29</v>
      </c>
      <c r="AD310" s="44" t="s">
        <v>29</v>
      </c>
      <c r="AE310" s="43" t="s">
        <v>29</v>
      </c>
      <c r="AF310" s="45" t="s">
        <v>30</v>
      </c>
      <c r="AG310" s="43" t="s">
        <v>30</v>
      </c>
      <c r="AH310" s="43" t="s">
        <v>30</v>
      </c>
      <c r="AI310" s="46" t="s">
        <v>29</v>
      </c>
      <c r="AK310" s="176"/>
      <c r="AL310" s="177"/>
      <c r="AM310" s="178"/>
      <c r="AN310" s="178"/>
      <c r="AO310" s="178"/>
      <c r="AP310" s="178"/>
      <c r="AQ310" s="178"/>
      <c r="AR310" s="179"/>
      <c r="AS310" s="136"/>
      <c r="AT310" s="179"/>
      <c r="AU310" s="179"/>
      <c r="AV310" s="179"/>
      <c r="AW310" s="179"/>
      <c r="AX310" s="179"/>
      <c r="AY310" s="179"/>
      <c r="AZ310" s="179"/>
      <c r="BA310" s="179"/>
    </row>
    <row r="311" spans="18:53" ht="19.5" customHeight="1">
      <c r="R311" s="35" t="s">
        <v>68</v>
      </c>
      <c r="S311" s="36" t="s">
        <v>576</v>
      </c>
      <c r="T311" s="37" t="s">
        <v>472</v>
      </c>
      <c r="U311" s="206" t="b">
        <f t="shared" si="42"/>
        <v>0</v>
      </c>
      <c r="V311" s="38" t="b">
        <f t="shared" si="47"/>
        <v>0</v>
      </c>
      <c r="W311" s="203" t="b">
        <f t="shared" si="43"/>
        <v>1</v>
      </c>
      <c r="X311" s="39" t="s">
        <v>34</v>
      </c>
      <c r="Y311" s="40" t="s">
        <v>27</v>
      </c>
      <c r="Z311" s="41">
        <v>37</v>
      </c>
      <c r="AA311" s="42" t="s">
        <v>28</v>
      </c>
      <c r="AB311" s="43" t="s">
        <v>29</v>
      </c>
      <c r="AC311" s="43" t="s">
        <v>29</v>
      </c>
      <c r="AD311" s="44" t="s">
        <v>29</v>
      </c>
      <c r="AE311" s="43" t="s">
        <v>29</v>
      </c>
      <c r="AF311" s="45" t="s">
        <v>30</v>
      </c>
      <c r="AG311" s="43" t="s">
        <v>30</v>
      </c>
      <c r="AH311" s="43" t="s">
        <v>30</v>
      </c>
      <c r="AI311" s="46" t="s">
        <v>29</v>
      </c>
      <c r="AK311" s="176"/>
      <c r="AL311" s="177"/>
      <c r="AM311" s="178"/>
      <c r="AN311" s="178"/>
      <c r="AO311" s="178"/>
      <c r="AP311" s="178"/>
      <c r="AQ311" s="178"/>
      <c r="AR311" s="179"/>
      <c r="AS311" s="136"/>
      <c r="AT311" s="179"/>
      <c r="AU311" s="179"/>
      <c r="AV311" s="179"/>
      <c r="AW311" s="179"/>
      <c r="AX311" s="179"/>
      <c r="AY311" s="179"/>
      <c r="AZ311" s="179"/>
      <c r="BA311" s="179"/>
    </row>
    <row r="312" spans="18:53" ht="19.5" customHeight="1">
      <c r="R312" s="35" t="s">
        <v>68</v>
      </c>
      <c r="S312" s="36" t="s">
        <v>483</v>
      </c>
      <c r="T312" s="37" t="s">
        <v>472</v>
      </c>
      <c r="U312" s="206" t="b">
        <f t="shared" si="42"/>
        <v>0</v>
      </c>
      <c r="V312" s="38" t="b">
        <f t="shared" si="47"/>
        <v>0</v>
      </c>
      <c r="W312" s="203" t="b">
        <f t="shared" si="43"/>
        <v>1</v>
      </c>
      <c r="X312" s="39" t="s">
        <v>34</v>
      </c>
      <c r="Y312" s="40" t="s">
        <v>27</v>
      </c>
      <c r="Z312" s="41">
        <v>34</v>
      </c>
      <c r="AA312" s="42" t="s">
        <v>28</v>
      </c>
      <c r="AB312" s="43" t="s">
        <v>29</v>
      </c>
      <c r="AC312" s="43" t="s">
        <v>29</v>
      </c>
      <c r="AD312" s="44" t="s">
        <v>29</v>
      </c>
      <c r="AE312" s="43" t="s">
        <v>29</v>
      </c>
      <c r="AF312" s="45" t="s">
        <v>30</v>
      </c>
      <c r="AG312" s="43" t="s">
        <v>30</v>
      </c>
      <c r="AH312" s="43" t="s">
        <v>30</v>
      </c>
      <c r="AI312" s="46" t="s">
        <v>29</v>
      </c>
      <c r="AK312" s="176"/>
      <c r="AL312" s="177"/>
      <c r="AM312" s="178"/>
      <c r="AN312" s="178"/>
      <c r="AO312" s="178"/>
      <c r="AP312" s="178"/>
      <c r="AQ312" s="178"/>
      <c r="AR312" s="179"/>
      <c r="AS312" s="136"/>
      <c r="AT312" s="179"/>
      <c r="AU312" s="179"/>
      <c r="AV312" s="179"/>
      <c r="AW312" s="179"/>
      <c r="AX312" s="179"/>
      <c r="AY312" s="179"/>
      <c r="AZ312" s="179"/>
      <c r="BA312" s="179"/>
    </row>
    <row r="313" spans="18:53" ht="19.5" customHeight="1">
      <c r="R313" s="35" t="s">
        <v>68</v>
      </c>
      <c r="S313" s="36" t="s">
        <v>577</v>
      </c>
      <c r="T313" s="37" t="s">
        <v>472</v>
      </c>
      <c r="U313" s="206" t="b">
        <f t="shared" si="42"/>
        <v>0</v>
      </c>
      <c r="V313" s="38" t="b">
        <f t="shared" si="47"/>
        <v>0</v>
      </c>
      <c r="W313" s="203" t="b">
        <f t="shared" si="43"/>
        <v>1</v>
      </c>
      <c r="X313" s="39" t="s">
        <v>34</v>
      </c>
      <c r="Y313" s="40" t="s">
        <v>27</v>
      </c>
      <c r="Z313" s="41">
        <v>18</v>
      </c>
      <c r="AA313" s="42" t="s">
        <v>28</v>
      </c>
      <c r="AB313" s="43" t="s">
        <v>29</v>
      </c>
      <c r="AC313" s="43" t="s">
        <v>29</v>
      </c>
      <c r="AD313" s="44" t="s">
        <v>29</v>
      </c>
      <c r="AE313" s="43" t="s">
        <v>29</v>
      </c>
      <c r="AF313" s="45" t="s">
        <v>30</v>
      </c>
      <c r="AG313" s="43" t="s">
        <v>30</v>
      </c>
      <c r="AH313" s="43" t="s">
        <v>30</v>
      </c>
      <c r="AI313" s="46" t="s">
        <v>29</v>
      </c>
      <c r="AK313" s="176"/>
      <c r="AL313" s="177"/>
      <c r="AM313" s="178"/>
      <c r="AN313" s="178"/>
      <c r="AO313" s="178"/>
      <c r="AP313" s="178"/>
      <c r="AQ313" s="178"/>
      <c r="AR313" s="179"/>
      <c r="AS313" s="136"/>
      <c r="AT313" s="179"/>
      <c r="AU313" s="179"/>
      <c r="AV313" s="179"/>
      <c r="AW313" s="179"/>
      <c r="AX313" s="179"/>
      <c r="AY313" s="179"/>
      <c r="AZ313" s="179"/>
      <c r="BA313" s="179"/>
    </row>
    <row r="314" spans="18:53" ht="19.5" customHeight="1">
      <c r="R314" s="35" t="s">
        <v>68</v>
      </c>
      <c r="S314" s="36" t="s">
        <v>578</v>
      </c>
      <c r="T314" s="37" t="s">
        <v>472</v>
      </c>
      <c r="U314" s="206" t="b">
        <f t="shared" si="42"/>
        <v>0</v>
      </c>
      <c r="V314" s="38" t="b">
        <f t="shared" si="47"/>
        <v>0</v>
      </c>
      <c r="W314" s="203" t="b">
        <f t="shared" si="43"/>
        <v>1</v>
      </c>
      <c r="X314" s="39" t="s">
        <v>34</v>
      </c>
      <c r="Y314" s="40" t="s">
        <v>27</v>
      </c>
      <c r="Z314" s="41">
        <v>19</v>
      </c>
      <c r="AA314" s="42" t="s">
        <v>28</v>
      </c>
      <c r="AB314" s="43" t="s">
        <v>29</v>
      </c>
      <c r="AC314" s="43" t="s">
        <v>29</v>
      </c>
      <c r="AD314" s="44" t="s">
        <v>29</v>
      </c>
      <c r="AE314" s="43" t="s">
        <v>29</v>
      </c>
      <c r="AF314" s="45" t="s">
        <v>30</v>
      </c>
      <c r="AG314" s="43" t="s">
        <v>30</v>
      </c>
      <c r="AH314" s="43" t="s">
        <v>30</v>
      </c>
      <c r="AI314" s="46" t="s">
        <v>29</v>
      </c>
      <c r="AK314" s="176"/>
      <c r="AL314" s="177"/>
      <c r="AM314" s="178"/>
      <c r="AN314" s="178"/>
      <c r="AO314" s="178"/>
      <c r="AP314" s="178"/>
      <c r="AQ314" s="178"/>
      <c r="AR314" s="179"/>
      <c r="AS314" s="136"/>
      <c r="AT314" s="179"/>
      <c r="AU314" s="179"/>
      <c r="AV314" s="179"/>
      <c r="AW314" s="179"/>
      <c r="AX314" s="179"/>
      <c r="AY314" s="179"/>
      <c r="AZ314" s="179"/>
      <c r="BA314" s="179"/>
    </row>
    <row r="315" spans="18:53" ht="19.5" customHeight="1">
      <c r="R315" s="35" t="s">
        <v>68</v>
      </c>
      <c r="S315" s="36" t="s">
        <v>579</v>
      </c>
      <c r="T315" s="37" t="s">
        <v>472</v>
      </c>
      <c r="U315" s="206" t="b">
        <f t="shared" si="42"/>
        <v>0</v>
      </c>
      <c r="V315" s="38" t="b">
        <f t="shared" si="47"/>
        <v>0</v>
      </c>
      <c r="W315" s="203" t="b">
        <f t="shared" si="43"/>
        <v>1</v>
      </c>
      <c r="X315" s="39" t="s">
        <v>34</v>
      </c>
      <c r="Y315" s="40" t="s">
        <v>27</v>
      </c>
      <c r="Z315" s="41">
        <v>13</v>
      </c>
      <c r="AA315" s="42" t="s">
        <v>28</v>
      </c>
      <c r="AB315" s="43" t="s">
        <v>29</v>
      </c>
      <c r="AC315" s="43" t="s">
        <v>29</v>
      </c>
      <c r="AD315" s="44" t="s">
        <v>29</v>
      </c>
      <c r="AE315" s="43" t="s">
        <v>29</v>
      </c>
      <c r="AF315" s="45" t="s">
        <v>30</v>
      </c>
      <c r="AG315" s="43" t="s">
        <v>30</v>
      </c>
      <c r="AH315" s="43" t="s">
        <v>30</v>
      </c>
      <c r="AI315" s="46" t="s">
        <v>29</v>
      </c>
      <c r="AK315" s="176"/>
      <c r="AL315" s="177"/>
      <c r="AM315" s="178"/>
      <c r="AN315" s="178"/>
      <c r="AO315" s="178"/>
      <c r="AP315" s="178"/>
      <c r="AQ315" s="178"/>
      <c r="AR315" s="179"/>
      <c r="AS315" s="136"/>
      <c r="AT315" s="179"/>
      <c r="AU315" s="179"/>
      <c r="AV315" s="179"/>
      <c r="AW315" s="179"/>
      <c r="AX315" s="179"/>
      <c r="AY315" s="179"/>
      <c r="AZ315" s="179"/>
      <c r="BA315" s="179"/>
    </row>
    <row r="316" spans="18:53" ht="19.5" customHeight="1">
      <c r="R316" s="35" t="s">
        <v>68</v>
      </c>
      <c r="S316" s="36" t="s">
        <v>580</v>
      </c>
      <c r="T316" s="37" t="s">
        <v>472</v>
      </c>
      <c r="U316" s="206" t="b">
        <f t="shared" si="42"/>
        <v>0</v>
      </c>
      <c r="V316" s="38" t="b">
        <f t="shared" si="47"/>
        <v>0</v>
      </c>
      <c r="W316" s="203" t="b">
        <f t="shared" si="43"/>
        <v>1</v>
      </c>
      <c r="X316" s="39" t="s">
        <v>34</v>
      </c>
      <c r="Y316" s="40" t="s">
        <v>27</v>
      </c>
      <c r="Z316" s="41">
        <v>23</v>
      </c>
      <c r="AA316" s="42" t="s">
        <v>28</v>
      </c>
      <c r="AB316" s="43" t="s">
        <v>29</v>
      </c>
      <c r="AC316" s="43" t="s">
        <v>29</v>
      </c>
      <c r="AD316" s="44" t="s">
        <v>29</v>
      </c>
      <c r="AE316" s="43" t="s">
        <v>29</v>
      </c>
      <c r="AF316" s="45" t="s">
        <v>30</v>
      </c>
      <c r="AG316" s="43" t="s">
        <v>30</v>
      </c>
      <c r="AH316" s="43" t="s">
        <v>30</v>
      </c>
      <c r="AI316" s="46" t="s">
        <v>29</v>
      </c>
      <c r="AK316" s="176"/>
      <c r="AL316" s="177"/>
      <c r="AM316" s="178"/>
      <c r="AN316" s="178"/>
      <c r="AO316" s="178"/>
      <c r="AP316" s="178"/>
      <c r="AQ316" s="178"/>
      <c r="AR316" s="179"/>
      <c r="AS316" s="136"/>
      <c r="AT316" s="179"/>
      <c r="AU316" s="179"/>
      <c r="AV316" s="179"/>
      <c r="AW316" s="179"/>
      <c r="AX316" s="179"/>
      <c r="AY316" s="179"/>
      <c r="AZ316" s="179"/>
      <c r="BA316" s="179"/>
    </row>
    <row r="317" spans="18:53" ht="19.5" customHeight="1">
      <c r="R317" s="35" t="s">
        <v>68</v>
      </c>
      <c r="S317" s="36" t="s">
        <v>581</v>
      </c>
      <c r="T317" s="37" t="s">
        <v>472</v>
      </c>
      <c r="U317" s="206" t="b">
        <f t="shared" si="42"/>
        <v>0</v>
      </c>
      <c r="V317" s="38" t="b">
        <f t="shared" si="47"/>
        <v>0</v>
      </c>
      <c r="W317" s="203" t="b">
        <f t="shared" si="43"/>
        <v>1</v>
      </c>
      <c r="X317" s="39" t="s">
        <v>34</v>
      </c>
      <c r="Y317" s="40" t="s">
        <v>27</v>
      </c>
      <c r="Z317" s="41">
        <v>16</v>
      </c>
      <c r="AA317" s="42" t="s">
        <v>28</v>
      </c>
      <c r="AB317" s="43" t="s">
        <v>29</v>
      </c>
      <c r="AC317" s="43" t="s">
        <v>29</v>
      </c>
      <c r="AD317" s="44" t="s">
        <v>29</v>
      </c>
      <c r="AE317" s="43" t="s">
        <v>29</v>
      </c>
      <c r="AF317" s="45" t="s">
        <v>30</v>
      </c>
      <c r="AG317" s="43" t="s">
        <v>30</v>
      </c>
      <c r="AH317" s="43" t="s">
        <v>30</v>
      </c>
      <c r="AI317" s="46" t="s">
        <v>29</v>
      </c>
      <c r="AK317" s="176"/>
      <c r="AL317" s="177"/>
      <c r="AM317" s="178"/>
      <c r="AN317" s="178"/>
      <c r="AO317" s="178"/>
      <c r="AP317" s="178"/>
      <c r="AQ317" s="178"/>
      <c r="AR317" s="179"/>
      <c r="AS317" s="136"/>
      <c r="AT317" s="179"/>
      <c r="AU317" s="179"/>
      <c r="AV317" s="179"/>
      <c r="AW317" s="179"/>
      <c r="AX317" s="179"/>
      <c r="AY317" s="179"/>
      <c r="AZ317" s="179"/>
      <c r="BA317" s="179"/>
    </row>
    <row r="318" spans="18:53" ht="19.5" customHeight="1">
      <c r="R318" s="35" t="s">
        <v>68</v>
      </c>
      <c r="S318" s="36" t="s">
        <v>582</v>
      </c>
      <c r="T318" s="37" t="s">
        <v>472</v>
      </c>
      <c r="U318" s="206" t="b">
        <f t="shared" si="42"/>
        <v>0</v>
      </c>
      <c r="V318" s="38" t="b">
        <f t="shared" si="47"/>
        <v>0</v>
      </c>
      <c r="W318" s="203" t="b">
        <f t="shared" si="43"/>
        <v>1</v>
      </c>
      <c r="X318" s="39" t="s">
        <v>34</v>
      </c>
      <c r="Y318" s="40" t="s">
        <v>27</v>
      </c>
      <c r="Z318" s="41">
        <v>13</v>
      </c>
      <c r="AA318" s="42" t="s">
        <v>28</v>
      </c>
      <c r="AB318" s="43" t="s">
        <v>29</v>
      </c>
      <c r="AC318" s="43" t="s">
        <v>29</v>
      </c>
      <c r="AD318" s="44" t="s">
        <v>29</v>
      </c>
      <c r="AE318" s="43" t="s">
        <v>29</v>
      </c>
      <c r="AF318" s="45" t="s">
        <v>30</v>
      </c>
      <c r="AG318" s="43" t="s">
        <v>30</v>
      </c>
      <c r="AH318" s="43" t="s">
        <v>30</v>
      </c>
      <c r="AI318" s="46" t="s">
        <v>29</v>
      </c>
      <c r="AK318" s="176"/>
      <c r="AL318" s="177"/>
      <c r="AM318" s="178"/>
      <c r="AN318" s="178"/>
      <c r="AO318" s="178"/>
      <c r="AP318" s="178"/>
      <c r="AQ318" s="178"/>
      <c r="AR318" s="179"/>
      <c r="AS318" s="136"/>
      <c r="AT318" s="179"/>
      <c r="AU318" s="179"/>
      <c r="AV318" s="179"/>
      <c r="AW318" s="179"/>
      <c r="AX318" s="179"/>
      <c r="AY318" s="179"/>
      <c r="AZ318" s="179"/>
      <c r="BA318" s="179"/>
    </row>
    <row r="319" spans="18:53" ht="19.5" customHeight="1">
      <c r="R319" s="35" t="s">
        <v>68</v>
      </c>
      <c r="S319" s="36" t="s">
        <v>540</v>
      </c>
      <c r="T319" s="37" t="s">
        <v>472</v>
      </c>
      <c r="U319" s="206" t="b">
        <f t="shared" si="42"/>
        <v>0</v>
      </c>
      <c r="V319" s="38" t="b">
        <f t="shared" si="47"/>
        <v>0</v>
      </c>
      <c r="W319" s="203" t="b">
        <f t="shared" si="43"/>
        <v>1</v>
      </c>
      <c r="X319" s="39" t="s">
        <v>34</v>
      </c>
      <c r="Y319" s="40" t="s">
        <v>27</v>
      </c>
      <c r="Z319" s="41">
        <v>27</v>
      </c>
      <c r="AA319" s="42" t="s">
        <v>28</v>
      </c>
      <c r="AB319" s="43" t="s">
        <v>29</v>
      </c>
      <c r="AC319" s="43" t="s">
        <v>29</v>
      </c>
      <c r="AD319" s="44" t="s">
        <v>29</v>
      </c>
      <c r="AE319" s="43" t="s">
        <v>29</v>
      </c>
      <c r="AF319" s="45" t="s">
        <v>30</v>
      </c>
      <c r="AG319" s="43" t="s">
        <v>30</v>
      </c>
      <c r="AH319" s="43" t="s">
        <v>30</v>
      </c>
      <c r="AI319" s="46" t="s">
        <v>29</v>
      </c>
      <c r="AK319" s="176"/>
      <c r="AL319" s="177"/>
      <c r="AM319" s="178"/>
      <c r="AN319" s="178"/>
      <c r="AO319" s="178"/>
      <c r="AP319" s="178"/>
      <c r="AQ319" s="178"/>
      <c r="AR319" s="179"/>
      <c r="AS319" s="136"/>
      <c r="AT319" s="179"/>
      <c r="AU319" s="179"/>
      <c r="AV319" s="179"/>
      <c r="AW319" s="179"/>
      <c r="AX319" s="179"/>
      <c r="AY319" s="179"/>
      <c r="AZ319" s="179"/>
      <c r="BA319" s="179"/>
    </row>
    <row r="320" spans="18:53" ht="19.5" customHeight="1">
      <c r="R320" s="35" t="s">
        <v>68</v>
      </c>
      <c r="S320" s="36" t="s">
        <v>583</v>
      </c>
      <c r="T320" s="37" t="s">
        <v>472</v>
      </c>
      <c r="U320" s="206" t="b">
        <f t="shared" si="42"/>
        <v>0</v>
      </c>
      <c r="V320" s="38" t="b">
        <f t="shared" si="47"/>
        <v>0</v>
      </c>
      <c r="W320" s="203" t="b">
        <f t="shared" si="43"/>
        <v>1</v>
      </c>
      <c r="X320" s="39" t="s">
        <v>34</v>
      </c>
      <c r="Y320" s="40" t="s">
        <v>27</v>
      </c>
      <c r="Z320" s="41">
        <v>24</v>
      </c>
      <c r="AA320" s="42" t="s">
        <v>28</v>
      </c>
      <c r="AB320" s="43" t="s">
        <v>29</v>
      </c>
      <c r="AC320" s="43" t="s">
        <v>29</v>
      </c>
      <c r="AD320" s="44" t="s">
        <v>29</v>
      </c>
      <c r="AE320" s="43" t="s">
        <v>29</v>
      </c>
      <c r="AF320" s="45" t="s">
        <v>30</v>
      </c>
      <c r="AG320" s="43" t="s">
        <v>30</v>
      </c>
      <c r="AH320" s="43" t="s">
        <v>30</v>
      </c>
      <c r="AI320" s="46" t="s">
        <v>29</v>
      </c>
      <c r="AK320" s="176"/>
      <c r="AL320" s="177"/>
      <c r="AM320" s="178"/>
      <c r="AN320" s="178"/>
      <c r="AO320" s="178"/>
      <c r="AP320" s="178"/>
      <c r="AQ320" s="178"/>
      <c r="AR320" s="179"/>
      <c r="AS320" s="136"/>
      <c r="AT320" s="179"/>
      <c r="AU320" s="179"/>
      <c r="AV320" s="179"/>
      <c r="AW320" s="179"/>
      <c r="AX320" s="179"/>
      <c r="AY320" s="179"/>
      <c r="AZ320" s="179"/>
      <c r="BA320" s="179"/>
    </row>
    <row r="321" spans="18:53" ht="19.5" customHeight="1">
      <c r="R321" s="35" t="s">
        <v>68</v>
      </c>
      <c r="S321" s="36" t="s">
        <v>584</v>
      </c>
      <c r="T321" s="37" t="s">
        <v>472</v>
      </c>
      <c r="U321" s="206" t="b">
        <f t="shared" si="42"/>
        <v>0</v>
      </c>
      <c r="V321" s="38" t="b">
        <f t="shared" si="47"/>
        <v>0</v>
      </c>
      <c r="W321" s="203" t="b">
        <f t="shared" si="43"/>
        <v>1</v>
      </c>
      <c r="X321" s="39" t="s">
        <v>34</v>
      </c>
      <c r="Y321" s="40" t="s">
        <v>27</v>
      </c>
      <c r="Z321" s="41">
        <v>20</v>
      </c>
      <c r="AA321" s="42" t="s">
        <v>28</v>
      </c>
      <c r="AB321" s="43" t="s">
        <v>29</v>
      </c>
      <c r="AC321" s="43" t="s">
        <v>29</v>
      </c>
      <c r="AD321" s="44" t="s">
        <v>29</v>
      </c>
      <c r="AE321" s="43" t="s">
        <v>29</v>
      </c>
      <c r="AF321" s="45" t="s">
        <v>30</v>
      </c>
      <c r="AG321" s="43" t="s">
        <v>30</v>
      </c>
      <c r="AH321" s="43" t="s">
        <v>30</v>
      </c>
      <c r="AI321" s="46" t="s">
        <v>29</v>
      </c>
      <c r="AK321" s="176"/>
      <c r="AL321" s="177"/>
      <c r="AM321" s="178"/>
      <c r="AN321" s="178"/>
      <c r="AO321" s="178"/>
      <c r="AP321" s="178"/>
      <c r="AQ321" s="178"/>
      <c r="AR321" s="179"/>
      <c r="AS321" s="136"/>
      <c r="AT321" s="179"/>
      <c r="AU321" s="179"/>
      <c r="AV321" s="179"/>
      <c r="AW321" s="179"/>
      <c r="AX321" s="179"/>
      <c r="AY321" s="179"/>
      <c r="AZ321" s="179"/>
      <c r="BA321" s="179"/>
    </row>
    <row r="322" spans="18:53" ht="19.5" customHeight="1">
      <c r="R322" s="35" t="s">
        <v>68</v>
      </c>
      <c r="S322" s="36" t="s">
        <v>585</v>
      </c>
      <c r="T322" s="37" t="s">
        <v>472</v>
      </c>
      <c r="U322" s="206" t="b">
        <f t="shared" si="42"/>
        <v>0</v>
      </c>
      <c r="V322" s="38" t="b">
        <f t="shared" si="47"/>
        <v>0</v>
      </c>
      <c r="W322" s="203" t="b">
        <f t="shared" si="43"/>
        <v>1</v>
      </c>
      <c r="X322" s="39" t="s">
        <v>34</v>
      </c>
      <c r="Y322" s="40" t="s">
        <v>27</v>
      </c>
      <c r="Z322" s="41">
        <v>15</v>
      </c>
      <c r="AA322" s="42" t="s">
        <v>28</v>
      </c>
      <c r="AB322" s="43" t="s">
        <v>29</v>
      </c>
      <c r="AC322" s="43" t="s">
        <v>29</v>
      </c>
      <c r="AD322" s="44" t="s">
        <v>29</v>
      </c>
      <c r="AE322" s="43" t="s">
        <v>29</v>
      </c>
      <c r="AF322" s="45" t="s">
        <v>30</v>
      </c>
      <c r="AG322" s="43" t="s">
        <v>30</v>
      </c>
      <c r="AH322" s="43" t="s">
        <v>30</v>
      </c>
      <c r="AI322" s="46" t="s">
        <v>29</v>
      </c>
      <c r="AK322" s="176"/>
      <c r="AL322" s="177"/>
      <c r="AM322" s="178"/>
      <c r="AN322" s="178"/>
      <c r="AO322" s="178"/>
      <c r="AP322" s="178"/>
      <c r="AQ322" s="178"/>
      <c r="AR322" s="179"/>
      <c r="AS322" s="136"/>
      <c r="AT322" s="179"/>
      <c r="AU322" s="179"/>
      <c r="AV322" s="179"/>
      <c r="AW322" s="179"/>
      <c r="AX322" s="179"/>
      <c r="AY322" s="179"/>
      <c r="AZ322" s="179"/>
      <c r="BA322" s="179"/>
    </row>
    <row r="323" spans="18:53" ht="19.5" customHeight="1">
      <c r="R323" s="35" t="s">
        <v>68</v>
      </c>
      <c r="S323" s="36" t="s">
        <v>586</v>
      </c>
      <c r="T323" s="37" t="s">
        <v>472</v>
      </c>
      <c r="U323" s="206" t="b">
        <f t="shared" si="42"/>
        <v>0</v>
      </c>
      <c r="V323" s="38" t="b">
        <f t="shared" si="47"/>
        <v>0</v>
      </c>
      <c r="W323" s="203" t="b">
        <f t="shared" si="43"/>
        <v>1</v>
      </c>
      <c r="X323" s="39" t="s">
        <v>34</v>
      </c>
      <c r="Y323" s="40" t="s">
        <v>27</v>
      </c>
      <c r="Z323" s="41">
        <v>23</v>
      </c>
      <c r="AA323" s="42" t="s">
        <v>28</v>
      </c>
      <c r="AB323" s="43" t="s">
        <v>29</v>
      </c>
      <c r="AC323" s="43" t="s">
        <v>29</v>
      </c>
      <c r="AD323" s="44" t="s">
        <v>29</v>
      </c>
      <c r="AE323" s="43" t="s">
        <v>29</v>
      </c>
      <c r="AF323" s="45" t="s">
        <v>30</v>
      </c>
      <c r="AG323" s="43" t="s">
        <v>30</v>
      </c>
      <c r="AH323" s="43" t="s">
        <v>30</v>
      </c>
      <c r="AI323" s="46" t="s">
        <v>29</v>
      </c>
      <c r="AK323" s="176"/>
      <c r="AL323" s="177"/>
      <c r="AM323" s="178"/>
      <c r="AN323" s="178"/>
      <c r="AO323" s="178"/>
      <c r="AP323" s="178"/>
      <c r="AQ323" s="178"/>
      <c r="AR323" s="179"/>
      <c r="AS323" s="136"/>
      <c r="AT323" s="179"/>
      <c r="AU323" s="179"/>
      <c r="AV323" s="179"/>
      <c r="AW323" s="179"/>
      <c r="AX323" s="179"/>
      <c r="AY323" s="179"/>
      <c r="AZ323" s="179"/>
      <c r="BA323" s="179"/>
    </row>
    <row r="324" spans="18:53" ht="19.5" customHeight="1">
      <c r="R324" s="35" t="s">
        <v>68</v>
      </c>
      <c r="S324" s="36" t="s">
        <v>587</v>
      </c>
      <c r="T324" s="37" t="s">
        <v>472</v>
      </c>
      <c r="U324" s="206" t="b">
        <f t="shared" si="42"/>
        <v>0</v>
      </c>
      <c r="V324" s="38" t="b">
        <f t="shared" si="47"/>
        <v>0</v>
      </c>
      <c r="W324" s="203" t="b">
        <f t="shared" si="43"/>
        <v>1</v>
      </c>
      <c r="X324" s="39" t="s">
        <v>34</v>
      </c>
      <c r="Y324" s="40" t="s">
        <v>27</v>
      </c>
      <c r="Z324" s="41">
        <v>71</v>
      </c>
      <c r="AA324" s="42" t="s">
        <v>28</v>
      </c>
      <c r="AB324" s="43" t="s">
        <v>29</v>
      </c>
      <c r="AC324" s="43" t="s">
        <v>29</v>
      </c>
      <c r="AD324" s="44" t="s">
        <v>29</v>
      </c>
      <c r="AE324" s="43" t="s">
        <v>29</v>
      </c>
      <c r="AF324" s="45" t="s">
        <v>30</v>
      </c>
      <c r="AG324" s="43" t="s">
        <v>30</v>
      </c>
      <c r="AH324" s="43" t="s">
        <v>30</v>
      </c>
      <c r="AI324" s="46" t="s">
        <v>29</v>
      </c>
      <c r="AK324" s="176"/>
      <c r="AL324" s="177"/>
      <c r="AM324" s="178"/>
      <c r="AN324" s="178"/>
      <c r="AO324" s="178"/>
      <c r="AP324" s="178"/>
      <c r="AQ324" s="178"/>
      <c r="AR324" s="179"/>
      <c r="AS324" s="136"/>
      <c r="AT324" s="179"/>
      <c r="AU324" s="179"/>
      <c r="AV324" s="179"/>
      <c r="AW324" s="179"/>
      <c r="AX324" s="179"/>
      <c r="AY324" s="179"/>
      <c r="AZ324" s="179"/>
      <c r="BA324" s="179"/>
    </row>
    <row r="325" spans="18:53" ht="19.5" customHeight="1">
      <c r="R325" s="35" t="s">
        <v>68</v>
      </c>
      <c r="S325" s="36" t="s">
        <v>588</v>
      </c>
      <c r="T325" s="37" t="s">
        <v>472</v>
      </c>
      <c r="U325" s="206" t="b">
        <f t="shared" si="42"/>
        <v>0</v>
      </c>
      <c r="V325" s="38" t="b">
        <f t="shared" si="47"/>
        <v>0</v>
      </c>
      <c r="W325" s="203" t="b">
        <f t="shared" si="43"/>
        <v>1</v>
      </c>
      <c r="X325" s="39" t="s">
        <v>34</v>
      </c>
      <c r="Y325" s="40" t="s">
        <v>27</v>
      </c>
      <c r="Z325" s="41">
        <v>31</v>
      </c>
      <c r="AA325" s="42" t="s">
        <v>28</v>
      </c>
      <c r="AB325" s="43" t="s">
        <v>29</v>
      </c>
      <c r="AC325" s="43" t="s">
        <v>29</v>
      </c>
      <c r="AD325" s="44" t="s">
        <v>29</v>
      </c>
      <c r="AE325" s="43" t="s">
        <v>29</v>
      </c>
      <c r="AF325" s="45" t="s">
        <v>30</v>
      </c>
      <c r="AG325" s="43" t="s">
        <v>30</v>
      </c>
      <c r="AH325" s="43" t="s">
        <v>30</v>
      </c>
      <c r="AI325" s="46" t="s">
        <v>29</v>
      </c>
      <c r="AK325" s="176"/>
      <c r="AL325" s="177"/>
      <c r="AM325" s="178"/>
      <c r="AN325" s="178"/>
      <c r="AO325" s="178"/>
      <c r="AP325" s="178"/>
      <c r="AQ325" s="178"/>
      <c r="AR325" s="179"/>
      <c r="AS325" s="136"/>
      <c r="AT325" s="179"/>
      <c r="AU325" s="179"/>
      <c r="AV325" s="179"/>
      <c r="AW325" s="179"/>
      <c r="AX325" s="179"/>
      <c r="AY325" s="179"/>
      <c r="AZ325" s="179"/>
      <c r="BA325" s="179"/>
    </row>
    <row r="326" spans="18:53" ht="19.5" customHeight="1">
      <c r="R326" s="35" t="s">
        <v>68</v>
      </c>
      <c r="S326" s="36" t="s">
        <v>423</v>
      </c>
      <c r="T326" s="37" t="s">
        <v>472</v>
      </c>
      <c r="U326" s="206" t="b">
        <f t="shared" si="42"/>
        <v>0</v>
      </c>
      <c r="V326" s="38" t="b">
        <f t="shared" si="47"/>
        <v>0</v>
      </c>
      <c r="W326" s="203" t="b">
        <f t="shared" si="43"/>
        <v>1</v>
      </c>
      <c r="X326" s="39" t="s">
        <v>34</v>
      </c>
      <c r="Y326" s="40" t="s">
        <v>27</v>
      </c>
      <c r="Z326" s="41">
        <v>32</v>
      </c>
      <c r="AA326" s="42" t="s">
        <v>28</v>
      </c>
      <c r="AB326" s="43" t="s">
        <v>29</v>
      </c>
      <c r="AC326" s="43" t="s">
        <v>29</v>
      </c>
      <c r="AD326" s="44" t="s">
        <v>29</v>
      </c>
      <c r="AE326" s="43" t="s">
        <v>29</v>
      </c>
      <c r="AF326" s="45" t="s">
        <v>30</v>
      </c>
      <c r="AG326" s="43" t="s">
        <v>30</v>
      </c>
      <c r="AH326" s="43" t="s">
        <v>30</v>
      </c>
      <c r="AI326" s="46" t="s">
        <v>29</v>
      </c>
      <c r="AK326" s="176"/>
      <c r="AL326" s="177"/>
      <c r="AM326" s="178"/>
      <c r="AN326" s="178"/>
      <c r="AO326" s="178"/>
      <c r="AP326" s="178"/>
      <c r="AQ326" s="178"/>
      <c r="AR326" s="179"/>
      <c r="AS326" s="136"/>
      <c r="AT326" s="179"/>
      <c r="AU326" s="179"/>
      <c r="AV326" s="179"/>
      <c r="AW326" s="179"/>
      <c r="AX326" s="179"/>
      <c r="AY326" s="179"/>
      <c r="AZ326" s="179"/>
      <c r="BA326" s="179"/>
    </row>
    <row r="327" spans="18:53" ht="19.5" customHeight="1">
      <c r="R327" s="35" t="s">
        <v>68</v>
      </c>
      <c r="S327" s="36" t="s">
        <v>589</v>
      </c>
      <c r="T327" s="37" t="s">
        <v>472</v>
      </c>
      <c r="U327" s="206" t="b">
        <f t="shared" si="42"/>
        <v>0</v>
      </c>
      <c r="V327" s="38" t="b">
        <f t="shared" si="47"/>
        <v>0</v>
      </c>
      <c r="W327" s="203" t="b">
        <f t="shared" si="43"/>
        <v>1</v>
      </c>
      <c r="X327" s="39" t="s">
        <v>34</v>
      </c>
      <c r="Y327" s="40" t="s">
        <v>27</v>
      </c>
      <c r="Z327" s="41">
        <v>15</v>
      </c>
      <c r="AA327" s="42" t="s">
        <v>28</v>
      </c>
      <c r="AB327" s="43" t="s">
        <v>29</v>
      </c>
      <c r="AC327" s="43" t="s">
        <v>29</v>
      </c>
      <c r="AD327" s="44" t="s">
        <v>29</v>
      </c>
      <c r="AE327" s="43" t="s">
        <v>29</v>
      </c>
      <c r="AF327" s="45" t="s">
        <v>30</v>
      </c>
      <c r="AG327" s="43" t="s">
        <v>30</v>
      </c>
      <c r="AH327" s="43" t="s">
        <v>30</v>
      </c>
      <c r="AI327" s="46" t="s">
        <v>29</v>
      </c>
      <c r="AK327" s="176"/>
      <c r="AL327" s="177"/>
      <c r="AM327" s="178"/>
      <c r="AN327" s="178"/>
      <c r="AO327" s="178"/>
      <c r="AP327" s="178"/>
      <c r="AQ327" s="178"/>
      <c r="AR327" s="179"/>
      <c r="AS327" s="136"/>
      <c r="AT327" s="179"/>
      <c r="AU327" s="179"/>
      <c r="AV327" s="179"/>
      <c r="AW327" s="179"/>
      <c r="AX327" s="179"/>
      <c r="AY327" s="179"/>
      <c r="AZ327" s="179"/>
      <c r="BA327" s="179"/>
    </row>
    <row r="328" spans="18:53" ht="19.5" customHeight="1">
      <c r="R328" s="35" t="s">
        <v>68</v>
      </c>
      <c r="S328" s="36" t="s">
        <v>556</v>
      </c>
      <c r="T328" s="37" t="s">
        <v>472</v>
      </c>
      <c r="U328" s="206" t="b">
        <f t="shared" si="42"/>
        <v>0</v>
      </c>
      <c r="V328" s="38" t="b">
        <f t="shared" si="47"/>
        <v>0</v>
      </c>
      <c r="W328" s="203" t="b">
        <f t="shared" si="43"/>
        <v>1</v>
      </c>
      <c r="X328" s="39" t="s">
        <v>34</v>
      </c>
      <c r="Y328" s="40" t="s">
        <v>27</v>
      </c>
      <c r="Z328" s="41">
        <v>21</v>
      </c>
      <c r="AA328" s="42" t="s">
        <v>28</v>
      </c>
      <c r="AB328" s="43" t="s">
        <v>29</v>
      </c>
      <c r="AC328" s="43" t="s">
        <v>29</v>
      </c>
      <c r="AD328" s="44" t="s">
        <v>29</v>
      </c>
      <c r="AE328" s="43" t="s">
        <v>29</v>
      </c>
      <c r="AF328" s="45" t="s">
        <v>30</v>
      </c>
      <c r="AG328" s="43" t="s">
        <v>30</v>
      </c>
      <c r="AH328" s="43" t="s">
        <v>30</v>
      </c>
      <c r="AI328" s="46" t="s">
        <v>29</v>
      </c>
      <c r="AK328" s="176"/>
      <c r="AL328" s="177"/>
      <c r="AM328" s="178"/>
      <c r="AN328" s="178"/>
      <c r="AO328" s="178"/>
      <c r="AP328" s="178"/>
      <c r="AQ328" s="178"/>
      <c r="AR328" s="179"/>
      <c r="AS328" s="136"/>
      <c r="AT328" s="179"/>
      <c r="AU328" s="179"/>
      <c r="AV328" s="179"/>
      <c r="AW328" s="179"/>
      <c r="AX328" s="179"/>
      <c r="AY328" s="179"/>
      <c r="AZ328" s="179"/>
      <c r="BA328" s="179"/>
    </row>
    <row r="329" spans="18:53" ht="19.5" customHeight="1">
      <c r="R329" s="35" t="s">
        <v>68</v>
      </c>
      <c r="S329" s="36" t="s">
        <v>590</v>
      </c>
      <c r="T329" s="37" t="s">
        <v>472</v>
      </c>
      <c r="U329" s="206" t="b">
        <f t="shared" si="42"/>
        <v>0</v>
      </c>
      <c r="V329" s="38" t="b">
        <f t="shared" si="47"/>
        <v>0</v>
      </c>
      <c r="W329" s="203" t="b">
        <f t="shared" si="43"/>
        <v>1</v>
      </c>
      <c r="X329" s="39" t="s">
        <v>34</v>
      </c>
      <c r="Y329" s="40" t="s">
        <v>27</v>
      </c>
      <c r="Z329" s="41">
        <v>18</v>
      </c>
      <c r="AA329" s="42" t="s">
        <v>28</v>
      </c>
      <c r="AB329" s="43" t="s">
        <v>29</v>
      </c>
      <c r="AC329" s="43" t="s">
        <v>29</v>
      </c>
      <c r="AD329" s="44" t="s">
        <v>29</v>
      </c>
      <c r="AE329" s="43" t="s">
        <v>29</v>
      </c>
      <c r="AF329" s="45" t="s">
        <v>30</v>
      </c>
      <c r="AG329" s="43" t="s">
        <v>30</v>
      </c>
      <c r="AH329" s="43" t="s">
        <v>30</v>
      </c>
      <c r="AI329" s="46" t="s">
        <v>29</v>
      </c>
      <c r="AK329" s="176"/>
      <c r="AL329" s="177"/>
      <c r="AM329" s="178"/>
      <c r="AN329" s="178"/>
      <c r="AO329" s="178"/>
      <c r="AP329" s="178"/>
      <c r="AQ329" s="178"/>
      <c r="AR329" s="179"/>
      <c r="AS329" s="136"/>
      <c r="AT329" s="179"/>
      <c r="AU329" s="179"/>
      <c r="AV329" s="179"/>
      <c r="AW329" s="179"/>
      <c r="AX329" s="179"/>
      <c r="AY329" s="179"/>
      <c r="AZ329" s="179"/>
      <c r="BA329" s="179"/>
    </row>
    <row r="330" spans="18:53" ht="19.5" customHeight="1">
      <c r="R330" s="35" t="s">
        <v>591</v>
      </c>
      <c r="S330" s="36" t="s">
        <v>381</v>
      </c>
      <c r="T330" s="37" t="s">
        <v>472</v>
      </c>
      <c r="U330" s="206" t="b">
        <f t="shared" si="42"/>
        <v>0</v>
      </c>
      <c r="V330" s="38" t="b">
        <f t="shared" si="47"/>
        <v>0</v>
      </c>
      <c r="W330" s="203" t="b">
        <f t="shared" si="43"/>
        <v>1</v>
      </c>
      <c r="X330" s="39" t="s">
        <v>34</v>
      </c>
      <c r="Y330" s="40" t="s">
        <v>41</v>
      </c>
      <c r="Z330" s="41">
        <v>17</v>
      </c>
      <c r="AA330" s="42" t="s">
        <v>28</v>
      </c>
      <c r="AB330" s="43" t="s">
        <v>29</v>
      </c>
      <c r="AC330" s="43" t="s">
        <v>29</v>
      </c>
      <c r="AD330" s="44" t="s">
        <v>29</v>
      </c>
      <c r="AE330" s="43" t="s">
        <v>29</v>
      </c>
      <c r="AF330" s="45" t="s">
        <v>29</v>
      </c>
      <c r="AG330" s="43" t="s">
        <v>30</v>
      </c>
      <c r="AH330" s="43" t="s">
        <v>30</v>
      </c>
      <c r="AI330" s="46" t="s">
        <v>29</v>
      </c>
      <c r="AK330" s="176"/>
      <c r="AL330" s="177"/>
      <c r="AM330" s="178"/>
      <c r="AN330" s="178"/>
      <c r="AO330" s="178"/>
      <c r="AP330" s="178"/>
      <c r="AQ330" s="178"/>
      <c r="AR330" s="179"/>
      <c r="AS330" s="136"/>
      <c r="AT330" s="179"/>
      <c r="AU330" s="179"/>
      <c r="AV330" s="179"/>
      <c r="AW330" s="179"/>
      <c r="AX330" s="179"/>
      <c r="AY330" s="179"/>
      <c r="AZ330" s="179"/>
      <c r="BA330" s="179"/>
    </row>
    <row r="331" spans="18:53" ht="19.5" customHeight="1">
      <c r="R331" s="35" t="s">
        <v>591</v>
      </c>
      <c r="S331" s="36" t="s">
        <v>435</v>
      </c>
      <c r="T331" s="37" t="s">
        <v>472</v>
      </c>
      <c r="U331" s="206" t="b">
        <f t="shared" ref="U331:U394" si="48">IF(W331=FALSE,FALSE,IF(V331=FALSE,FALSE,TRUE))</f>
        <v>0</v>
      </c>
      <c r="V331" s="38" t="b">
        <f t="shared" si="47"/>
        <v>0</v>
      </c>
      <c r="W331" s="203" t="b">
        <f t="shared" ref="W331:W394" si="49">IF($J$25="선택중복",FALSE,TRUE)</f>
        <v>1</v>
      </c>
      <c r="X331" s="39" t="s">
        <v>34</v>
      </c>
      <c r="Y331" s="40" t="s">
        <v>27</v>
      </c>
      <c r="Z331" s="41">
        <v>8</v>
      </c>
      <c r="AA331" s="42" t="s">
        <v>28</v>
      </c>
      <c r="AB331" s="43" t="s">
        <v>29</v>
      </c>
      <c r="AC331" s="43" t="s">
        <v>29</v>
      </c>
      <c r="AD331" s="44" t="s">
        <v>29</v>
      </c>
      <c r="AE331" s="43" t="s">
        <v>29</v>
      </c>
      <c r="AF331" s="45" t="s">
        <v>30</v>
      </c>
      <c r="AG331" s="43" t="s">
        <v>30</v>
      </c>
      <c r="AH331" s="43" t="s">
        <v>30</v>
      </c>
      <c r="AI331" s="46" t="s">
        <v>29</v>
      </c>
      <c r="AK331" s="176"/>
      <c r="AL331" s="177"/>
      <c r="AM331" s="178"/>
      <c r="AN331" s="178"/>
      <c r="AO331" s="178"/>
      <c r="AP331" s="178"/>
      <c r="AQ331" s="178"/>
      <c r="AR331" s="179"/>
      <c r="AS331" s="136"/>
      <c r="AT331" s="179"/>
      <c r="AU331" s="179"/>
      <c r="AV331" s="179"/>
      <c r="AW331" s="179"/>
      <c r="AX331" s="179"/>
      <c r="AY331" s="179"/>
      <c r="AZ331" s="179"/>
      <c r="BA331" s="179"/>
    </row>
    <row r="332" spans="18:53" ht="19.5" customHeight="1">
      <c r="R332" s="35" t="s">
        <v>591</v>
      </c>
      <c r="S332" s="36" t="s">
        <v>592</v>
      </c>
      <c r="T332" s="37" t="s">
        <v>472</v>
      </c>
      <c r="U332" s="206" t="b">
        <f t="shared" si="48"/>
        <v>0</v>
      </c>
      <c r="V332" s="38" t="b">
        <f t="shared" si="47"/>
        <v>0</v>
      </c>
      <c r="W332" s="203" t="b">
        <f t="shared" si="49"/>
        <v>1</v>
      </c>
      <c r="X332" s="39" t="s">
        <v>34</v>
      </c>
      <c r="Y332" s="40" t="s">
        <v>27</v>
      </c>
      <c r="Z332" s="41">
        <v>13</v>
      </c>
      <c r="AA332" s="42" t="s">
        <v>28</v>
      </c>
      <c r="AB332" s="43" t="s">
        <v>29</v>
      </c>
      <c r="AC332" s="43" t="s">
        <v>29</v>
      </c>
      <c r="AD332" s="44" t="s">
        <v>29</v>
      </c>
      <c r="AE332" s="43" t="s">
        <v>29</v>
      </c>
      <c r="AF332" s="45" t="s">
        <v>30</v>
      </c>
      <c r="AG332" s="43" t="s">
        <v>30</v>
      </c>
      <c r="AH332" s="43" t="s">
        <v>30</v>
      </c>
      <c r="AI332" s="46" t="s">
        <v>29</v>
      </c>
      <c r="AK332" s="176"/>
      <c r="AL332" s="177"/>
      <c r="AM332" s="178"/>
      <c r="AN332" s="178"/>
      <c r="AO332" s="178"/>
      <c r="AP332" s="178"/>
      <c r="AQ332" s="178"/>
      <c r="AR332" s="179"/>
      <c r="AS332" s="136"/>
      <c r="AT332" s="179"/>
      <c r="AU332" s="179"/>
      <c r="AV332" s="179"/>
      <c r="AW332" s="179"/>
      <c r="AX332" s="179"/>
      <c r="AY332" s="179"/>
      <c r="AZ332" s="179"/>
      <c r="BA332" s="179"/>
    </row>
    <row r="333" spans="18:53" ht="19.5" customHeight="1">
      <c r="R333" s="35" t="s">
        <v>591</v>
      </c>
      <c r="S333" s="36" t="s">
        <v>593</v>
      </c>
      <c r="T333" s="37" t="s">
        <v>472</v>
      </c>
      <c r="U333" s="206" t="b">
        <f t="shared" si="48"/>
        <v>0</v>
      </c>
      <c r="V333" s="38" t="b">
        <f t="shared" si="47"/>
        <v>0</v>
      </c>
      <c r="W333" s="203" t="b">
        <f t="shared" si="49"/>
        <v>1</v>
      </c>
      <c r="X333" s="39" t="s">
        <v>34</v>
      </c>
      <c r="Y333" s="40" t="s">
        <v>27</v>
      </c>
      <c r="Z333" s="41">
        <v>11</v>
      </c>
      <c r="AA333" s="42" t="s">
        <v>28</v>
      </c>
      <c r="AB333" s="43" t="s">
        <v>29</v>
      </c>
      <c r="AC333" s="43" t="s">
        <v>29</v>
      </c>
      <c r="AD333" s="44" t="s">
        <v>29</v>
      </c>
      <c r="AE333" s="43" t="s">
        <v>29</v>
      </c>
      <c r="AF333" s="45" t="s">
        <v>30</v>
      </c>
      <c r="AG333" s="43" t="s">
        <v>30</v>
      </c>
      <c r="AH333" s="43" t="s">
        <v>30</v>
      </c>
      <c r="AI333" s="46" t="s">
        <v>29</v>
      </c>
      <c r="AK333" s="176"/>
      <c r="AL333" s="177"/>
      <c r="AM333" s="178"/>
      <c r="AN333" s="178"/>
      <c r="AO333" s="178"/>
      <c r="AP333" s="178"/>
      <c r="AQ333" s="178"/>
      <c r="AR333" s="179"/>
      <c r="AS333" s="136"/>
      <c r="AT333" s="179"/>
      <c r="AU333" s="179"/>
      <c r="AV333" s="179"/>
      <c r="AW333" s="179"/>
      <c r="AX333" s="179"/>
      <c r="AY333" s="179"/>
      <c r="AZ333" s="179"/>
      <c r="BA333" s="179"/>
    </row>
    <row r="334" spans="18:53" ht="19.5" customHeight="1">
      <c r="R334" s="35" t="s">
        <v>591</v>
      </c>
      <c r="S334" s="36" t="s">
        <v>594</v>
      </c>
      <c r="T334" s="37" t="s">
        <v>472</v>
      </c>
      <c r="U334" s="206" t="b">
        <f t="shared" si="48"/>
        <v>0</v>
      </c>
      <c r="V334" s="38" t="b">
        <f t="shared" si="47"/>
        <v>0</v>
      </c>
      <c r="W334" s="203" t="b">
        <f t="shared" si="49"/>
        <v>1</v>
      </c>
      <c r="X334" s="39" t="s">
        <v>34</v>
      </c>
      <c r="Y334" s="40" t="s">
        <v>27</v>
      </c>
      <c r="Z334" s="41">
        <v>18</v>
      </c>
      <c r="AA334" s="42" t="s">
        <v>28</v>
      </c>
      <c r="AB334" s="43" t="s">
        <v>29</v>
      </c>
      <c r="AC334" s="43" t="s">
        <v>29</v>
      </c>
      <c r="AD334" s="44" t="s">
        <v>29</v>
      </c>
      <c r="AE334" s="43" t="s">
        <v>29</v>
      </c>
      <c r="AF334" s="45" t="s">
        <v>30</v>
      </c>
      <c r="AG334" s="43" t="s">
        <v>30</v>
      </c>
      <c r="AH334" s="43" t="s">
        <v>30</v>
      </c>
      <c r="AI334" s="46" t="s">
        <v>29</v>
      </c>
      <c r="AK334" s="176"/>
      <c r="AL334" s="177"/>
      <c r="AM334" s="178"/>
      <c r="AN334" s="178"/>
      <c r="AO334" s="178"/>
      <c r="AP334" s="178"/>
      <c r="AQ334" s="178"/>
      <c r="AR334" s="179"/>
      <c r="AS334" s="136"/>
      <c r="AT334" s="179"/>
      <c r="AU334" s="179"/>
      <c r="AV334" s="179"/>
      <c r="AW334" s="179"/>
      <c r="AX334" s="179"/>
      <c r="AY334" s="179"/>
      <c r="AZ334" s="179"/>
      <c r="BA334" s="179"/>
    </row>
    <row r="335" spans="18:53" ht="19.5" customHeight="1">
      <c r="R335" s="35" t="s">
        <v>591</v>
      </c>
      <c r="S335" s="36" t="s">
        <v>595</v>
      </c>
      <c r="T335" s="37" t="s">
        <v>472</v>
      </c>
      <c r="U335" s="206" t="b">
        <f t="shared" si="48"/>
        <v>0</v>
      </c>
      <c r="V335" s="38" t="b">
        <f t="shared" si="47"/>
        <v>0</v>
      </c>
      <c r="W335" s="203" t="b">
        <f t="shared" si="49"/>
        <v>1</v>
      </c>
      <c r="X335" s="39" t="s">
        <v>34</v>
      </c>
      <c r="Y335" s="40" t="s">
        <v>41</v>
      </c>
      <c r="Z335" s="41">
        <v>8</v>
      </c>
      <c r="AA335" s="42" t="s">
        <v>28</v>
      </c>
      <c r="AB335" s="43" t="s">
        <v>29</v>
      </c>
      <c r="AC335" s="43" t="s">
        <v>29</v>
      </c>
      <c r="AD335" s="44" t="s">
        <v>29</v>
      </c>
      <c r="AE335" s="43" t="s">
        <v>29</v>
      </c>
      <c r="AF335" s="45" t="s">
        <v>29</v>
      </c>
      <c r="AG335" s="43" t="s">
        <v>30</v>
      </c>
      <c r="AH335" s="43" t="s">
        <v>30</v>
      </c>
      <c r="AI335" s="46" t="s">
        <v>29</v>
      </c>
      <c r="AK335" s="176"/>
      <c r="AL335" s="177"/>
      <c r="AM335" s="178"/>
      <c r="AN335" s="178"/>
      <c r="AO335" s="178"/>
      <c r="AP335" s="178"/>
      <c r="AQ335" s="178"/>
      <c r="AR335" s="179"/>
      <c r="AS335" s="136"/>
      <c r="AT335" s="179"/>
      <c r="AU335" s="179"/>
      <c r="AV335" s="179"/>
      <c r="AW335" s="179"/>
      <c r="AX335" s="179"/>
      <c r="AY335" s="179"/>
      <c r="AZ335" s="179"/>
      <c r="BA335" s="179"/>
    </row>
    <row r="336" spans="18:53" ht="19.5" customHeight="1">
      <c r="R336" s="35" t="s">
        <v>591</v>
      </c>
      <c r="S336" s="36" t="s">
        <v>570</v>
      </c>
      <c r="T336" s="37" t="s">
        <v>472</v>
      </c>
      <c r="U336" s="206" t="b">
        <f t="shared" si="48"/>
        <v>0</v>
      </c>
      <c r="V336" s="38" t="b">
        <f t="shared" si="47"/>
        <v>0</v>
      </c>
      <c r="W336" s="203" t="b">
        <f t="shared" si="49"/>
        <v>1</v>
      </c>
      <c r="X336" s="39" t="s">
        <v>34</v>
      </c>
      <c r="Y336" s="40" t="s">
        <v>27</v>
      </c>
      <c r="Z336" s="41">
        <v>13</v>
      </c>
      <c r="AA336" s="42" t="s">
        <v>28</v>
      </c>
      <c r="AB336" s="43" t="s">
        <v>29</v>
      </c>
      <c r="AC336" s="43" t="s">
        <v>29</v>
      </c>
      <c r="AD336" s="44" t="s">
        <v>29</v>
      </c>
      <c r="AE336" s="43" t="s">
        <v>29</v>
      </c>
      <c r="AF336" s="45" t="s">
        <v>30</v>
      </c>
      <c r="AG336" s="43" t="s">
        <v>30</v>
      </c>
      <c r="AH336" s="43" t="s">
        <v>30</v>
      </c>
      <c r="AI336" s="46" t="s">
        <v>29</v>
      </c>
      <c r="AK336" s="176"/>
      <c r="AL336" s="177"/>
      <c r="AM336" s="178"/>
      <c r="AN336" s="178"/>
      <c r="AO336" s="178"/>
      <c r="AP336" s="178"/>
      <c r="AQ336" s="178"/>
      <c r="AR336" s="179"/>
      <c r="AS336" s="136"/>
      <c r="AT336" s="179"/>
      <c r="AU336" s="179"/>
      <c r="AV336" s="179"/>
      <c r="AW336" s="179"/>
      <c r="AX336" s="179"/>
      <c r="AY336" s="179"/>
      <c r="AZ336" s="179"/>
      <c r="BA336" s="179"/>
    </row>
    <row r="337" spans="18:53" ht="19.5" customHeight="1">
      <c r="R337" s="35" t="s">
        <v>591</v>
      </c>
      <c r="S337" s="36" t="s">
        <v>390</v>
      </c>
      <c r="T337" s="37" t="s">
        <v>472</v>
      </c>
      <c r="U337" s="206" t="b">
        <f t="shared" si="48"/>
        <v>0</v>
      </c>
      <c r="V337" s="38" t="b">
        <f t="shared" si="47"/>
        <v>0</v>
      </c>
      <c r="W337" s="203" t="b">
        <f t="shared" si="49"/>
        <v>1</v>
      </c>
      <c r="X337" s="39" t="s">
        <v>34</v>
      </c>
      <c r="Y337" s="40" t="s">
        <v>27</v>
      </c>
      <c r="Z337" s="41">
        <v>16</v>
      </c>
      <c r="AA337" s="42" t="s">
        <v>28</v>
      </c>
      <c r="AB337" s="43" t="s">
        <v>29</v>
      </c>
      <c r="AC337" s="43" t="s">
        <v>29</v>
      </c>
      <c r="AD337" s="44" t="s">
        <v>29</v>
      </c>
      <c r="AE337" s="43" t="s">
        <v>29</v>
      </c>
      <c r="AF337" s="45" t="s">
        <v>30</v>
      </c>
      <c r="AG337" s="43" t="s">
        <v>30</v>
      </c>
      <c r="AH337" s="43" t="s">
        <v>30</v>
      </c>
      <c r="AI337" s="46" t="s">
        <v>29</v>
      </c>
      <c r="AK337" s="176"/>
      <c r="AL337" s="177"/>
      <c r="AM337" s="178"/>
      <c r="AN337" s="178"/>
      <c r="AO337" s="178"/>
      <c r="AP337" s="178"/>
      <c r="AQ337" s="178"/>
      <c r="AR337" s="179"/>
      <c r="AS337" s="136"/>
      <c r="AT337" s="179"/>
      <c r="AU337" s="179"/>
      <c r="AV337" s="179"/>
      <c r="AW337" s="179"/>
      <c r="AX337" s="179"/>
      <c r="AY337" s="179"/>
      <c r="AZ337" s="179"/>
      <c r="BA337" s="179"/>
    </row>
    <row r="338" spans="18:53" ht="19.5" customHeight="1">
      <c r="R338" s="35" t="s">
        <v>591</v>
      </c>
      <c r="S338" s="36" t="s">
        <v>452</v>
      </c>
      <c r="T338" s="37" t="s">
        <v>472</v>
      </c>
      <c r="U338" s="206" t="b">
        <f t="shared" si="48"/>
        <v>0</v>
      </c>
      <c r="V338" s="38" t="b">
        <f t="shared" si="47"/>
        <v>0</v>
      </c>
      <c r="W338" s="203" t="b">
        <f t="shared" si="49"/>
        <v>1</v>
      </c>
      <c r="X338" s="39" t="s">
        <v>34</v>
      </c>
      <c r="Y338" s="40" t="s">
        <v>27</v>
      </c>
      <c r="Z338" s="41">
        <v>14</v>
      </c>
      <c r="AA338" s="42" t="s">
        <v>28</v>
      </c>
      <c r="AB338" s="43" t="s">
        <v>29</v>
      </c>
      <c r="AC338" s="43" t="s">
        <v>29</v>
      </c>
      <c r="AD338" s="44" t="s">
        <v>29</v>
      </c>
      <c r="AE338" s="43" t="s">
        <v>29</v>
      </c>
      <c r="AF338" s="45" t="s">
        <v>30</v>
      </c>
      <c r="AG338" s="43" t="s">
        <v>30</v>
      </c>
      <c r="AH338" s="43" t="s">
        <v>30</v>
      </c>
      <c r="AI338" s="46" t="s">
        <v>29</v>
      </c>
      <c r="AK338" s="176"/>
      <c r="AL338" s="177"/>
      <c r="AM338" s="178"/>
      <c r="AN338" s="178"/>
      <c r="AO338" s="178"/>
      <c r="AP338" s="178"/>
      <c r="AQ338" s="178"/>
      <c r="AR338" s="179"/>
      <c r="AS338" s="136"/>
      <c r="AT338" s="179"/>
      <c r="AU338" s="179"/>
      <c r="AV338" s="179"/>
      <c r="AW338" s="179"/>
      <c r="AX338" s="179"/>
      <c r="AY338" s="179"/>
      <c r="AZ338" s="179"/>
      <c r="BA338" s="179"/>
    </row>
    <row r="339" spans="18:53" ht="19.5" customHeight="1">
      <c r="R339" s="35" t="s">
        <v>591</v>
      </c>
      <c r="S339" s="36" t="s">
        <v>459</v>
      </c>
      <c r="T339" s="37" t="s">
        <v>472</v>
      </c>
      <c r="U339" s="206" t="b">
        <f t="shared" si="48"/>
        <v>0</v>
      </c>
      <c r="V339" s="38" t="b">
        <f t="shared" si="47"/>
        <v>0</v>
      </c>
      <c r="W339" s="203" t="b">
        <f t="shared" si="49"/>
        <v>1</v>
      </c>
      <c r="X339" s="39" t="s">
        <v>34</v>
      </c>
      <c r="Y339" s="40" t="s">
        <v>27</v>
      </c>
      <c r="Z339" s="41">
        <v>19</v>
      </c>
      <c r="AA339" s="42" t="s">
        <v>28</v>
      </c>
      <c r="AB339" s="43" t="s">
        <v>29</v>
      </c>
      <c r="AC339" s="43" t="s">
        <v>29</v>
      </c>
      <c r="AD339" s="44" t="s">
        <v>29</v>
      </c>
      <c r="AE339" s="43" t="s">
        <v>29</v>
      </c>
      <c r="AF339" s="45" t="s">
        <v>30</v>
      </c>
      <c r="AG339" s="43" t="s">
        <v>30</v>
      </c>
      <c r="AH339" s="43" t="s">
        <v>30</v>
      </c>
      <c r="AI339" s="46" t="s">
        <v>29</v>
      </c>
      <c r="AK339" s="176"/>
      <c r="AL339" s="177"/>
      <c r="AM339" s="178"/>
      <c r="AN339" s="178"/>
      <c r="AO339" s="178"/>
      <c r="AP339" s="178"/>
      <c r="AQ339" s="178"/>
      <c r="AR339" s="179"/>
      <c r="AS339" s="136"/>
      <c r="AT339" s="179"/>
      <c r="AU339" s="179"/>
      <c r="AV339" s="179"/>
      <c r="AW339" s="179"/>
      <c r="AX339" s="179"/>
      <c r="AY339" s="179"/>
      <c r="AZ339" s="179"/>
      <c r="BA339" s="179"/>
    </row>
    <row r="340" spans="18:53" ht="19.5" customHeight="1">
      <c r="R340" s="35" t="s">
        <v>591</v>
      </c>
      <c r="S340" s="36" t="s">
        <v>596</v>
      </c>
      <c r="T340" s="37" t="s">
        <v>472</v>
      </c>
      <c r="U340" s="206" t="b">
        <f t="shared" si="48"/>
        <v>0</v>
      </c>
      <c r="V340" s="38" t="b">
        <f t="shared" si="47"/>
        <v>0</v>
      </c>
      <c r="W340" s="203" t="b">
        <f t="shared" si="49"/>
        <v>1</v>
      </c>
      <c r="X340" s="39" t="s">
        <v>34</v>
      </c>
      <c r="Y340" s="40" t="s">
        <v>27</v>
      </c>
      <c r="Z340" s="41">
        <v>68</v>
      </c>
      <c r="AA340" s="42" t="s">
        <v>28</v>
      </c>
      <c r="AB340" s="43" t="s">
        <v>29</v>
      </c>
      <c r="AC340" s="43" t="s">
        <v>29</v>
      </c>
      <c r="AD340" s="44" t="s">
        <v>29</v>
      </c>
      <c r="AE340" s="43" t="s">
        <v>29</v>
      </c>
      <c r="AF340" s="45" t="s">
        <v>30</v>
      </c>
      <c r="AG340" s="43" t="s">
        <v>30</v>
      </c>
      <c r="AH340" s="43" t="s">
        <v>30</v>
      </c>
      <c r="AI340" s="46" t="s">
        <v>29</v>
      </c>
      <c r="AK340" s="176"/>
      <c r="AL340" s="177"/>
      <c r="AM340" s="178"/>
      <c r="AN340" s="178"/>
      <c r="AO340" s="178"/>
      <c r="AP340" s="178"/>
      <c r="AQ340" s="178"/>
      <c r="AR340" s="179"/>
      <c r="AS340" s="136"/>
      <c r="AT340" s="179"/>
      <c r="AU340" s="179"/>
      <c r="AV340" s="179"/>
      <c r="AW340" s="179"/>
      <c r="AX340" s="179"/>
      <c r="AY340" s="179"/>
      <c r="AZ340" s="179"/>
      <c r="BA340" s="179"/>
    </row>
    <row r="341" spans="18:53" ht="19.5" customHeight="1">
      <c r="R341" s="35" t="s">
        <v>591</v>
      </c>
      <c r="S341" s="36" t="s">
        <v>597</v>
      </c>
      <c r="T341" s="37" t="s">
        <v>472</v>
      </c>
      <c r="U341" s="206" t="b">
        <f t="shared" si="48"/>
        <v>0</v>
      </c>
      <c r="V341" s="38" t="b">
        <f t="shared" si="47"/>
        <v>0</v>
      </c>
      <c r="W341" s="203" t="b">
        <f t="shared" si="49"/>
        <v>1</v>
      </c>
      <c r="X341" s="39" t="s">
        <v>34</v>
      </c>
      <c r="Y341" s="40" t="s">
        <v>41</v>
      </c>
      <c r="Z341" s="41">
        <v>13</v>
      </c>
      <c r="AA341" s="42" t="s">
        <v>28</v>
      </c>
      <c r="AB341" s="43" t="s">
        <v>29</v>
      </c>
      <c r="AC341" s="43" t="s">
        <v>29</v>
      </c>
      <c r="AD341" s="44" t="s">
        <v>29</v>
      </c>
      <c r="AE341" s="43" t="s">
        <v>29</v>
      </c>
      <c r="AF341" s="45" t="s">
        <v>29</v>
      </c>
      <c r="AG341" s="43" t="s">
        <v>30</v>
      </c>
      <c r="AH341" s="43" t="s">
        <v>30</v>
      </c>
      <c r="AI341" s="46" t="s">
        <v>29</v>
      </c>
      <c r="AK341" s="176"/>
      <c r="AL341" s="177"/>
      <c r="AM341" s="178"/>
      <c r="AN341" s="178"/>
      <c r="AO341" s="178"/>
      <c r="AP341" s="178"/>
      <c r="AQ341" s="178"/>
      <c r="AR341" s="179"/>
      <c r="AS341" s="136"/>
      <c r="AT341" s="179"/>
      <c r="AU341" s="179"/>
      <c r="AV341" s="179"/>
      <c r="AW341" s="179"/>
      <c r="AX341" s="179"/>
      <c r="AY341" s="179"/>
      <c r="AZ341" s="179"/>
      <c r="BA341" s="179"/>
    </row>
    <row r="342" spans="18:53" ht="19.5" customHeight="1">
      <c r="R342" s="35" t="s">
        <v>591</v>
      </c>
      <c r="S342" s="36" t="s">
        <v>235</v>
      </c>
      <c r="T342" s="37" t="s">
        <v>472</v>
      </c>
      <c r="U342" s="206" t="b">
        <f t="shared" si="48"/>
        <v>0</v>
      </c>
      <c r="V342" s="38" t="b">
        <f t="shared" si="47"/>
        <v>0</v>
      </c>
      <c r="W342" s="203" t="b">
        <f t="shared" si="49"/>
        <v>1</v>
      </c>
      <c r="X342" s="39" t="s">
        <v>34</v>
      </c>
      <c r="Y342" s="40" t="s">
        <v>27</v>
      </c>
      <c r="Z342" s="41">
        <v>26</v>
      </c>
      <c r="AA342" s="42" t="s">
        <v>28</v>
      </c>
      <c r="AB342" s="43" t="s">
        <v>29</v>
      </c>
      <c r="AC342" s="43" t="s">
        <v>29</v>
      </c>
      <c r="AD342" s="44" t="s">
        <v>29</v>
      </c>
      <c r="AE342" s="43" t="s">
        <v>29</v>
      </c>
      <c r="AF342" s="45" t="s">
        <v>30</v>
      </c>
      <c r="AG342" s="43" t="s">
        <v>30</v>
      </c>
      <c r="AH342" s="43" t="s">
        <v>30</v>
      </c>
      <c r="AI342" s="46" t="s">
        <v>29</v>
      </c>
      <c r="AK342" s="176"/>
      <c r="AL342" s="177"/>
      <c r="AM342" s="178"/>
      <c r="AN342" s="178"/>
      <c r="AO342" s="178"/>
      <c r="AP342" s="178"/>
      <c r="AQ342" s="178"/>
      <c r="AR342" s="179"/>
      <c r="AS342" s="136"/>
      <c r="AT342" s="179"/>
      <c r="AU342" s="179"/>
      <c r="AV342" s="179"/>
      <c r="AW342" s="179"/>
      <c r="AX342" s="179"/>
      <c r="AY342" s="179"/>
      <c r="AZ342" s="179"/>
      <c r="BA342" s="179"/>
    </row>
    <row r="343" spans="18:53" ht="19.5" customHeight="1">
      <c r="R343" s="35" t="s">
        <v>591</v>
      </c>
      <c r="S343" s="36" t="s">
        <v>598</v>
      </c>
      <c r="T343" s="37" t="s">
        <v>472</v>
      </c>
      <c r="U343" s="206" t="b">
        <f t="shared" si="48"/>
        <v>0</v>
      </c>
      <c r="V343" s="38" t="b">
        <f t="shared" si="47"/>
        <v>0</v>
      </c>
      <c r="W343" s="203" t="b">
        <f t="shared" si="49"/>
        <v>1</v>
      </c>
      <c r="X343" s="39" t="s">
        <v>34</v>
      </c>
      <c r="Y343" s="40" t="s">
        <v>27</v>
      </c>
      <c r="Z343" s="41">
        <v>17</v>
      </c>
      <c r="AA343" s="42" t="s">
        <v>28</v>
      </c>
      <c r="AB343" s="43" t="s">
        <v>29</v>
      </c>
      <c r="AC343" s="43" t="s">
        <v>29</v>
      </c>
      <c r="AD343" s="44" t="s">
        <v>29</v>
      </c>
      <c r="AE343" s="43" t="s">
        <v>29</v>
      </c>
      <c r="AF343" s="45" t="s">
        <v>30</v>
      </c>
      <c r="AG343" s="43" t="s">
        <v>30</v>
      </c>
      <c r="AH343" s="43" t="s">
        <v>30</v>
      </c>
      <c r="AI343" s="46" t="s">
        <v>29</v>
      </c>
      <c r="AK343" s="176"/>
      <c r="AL343" s="177"/>
      <c r="AM343" s="178"/>
      <c r="AN343" s="178"/>
      <c r="AO343" s="178"/>
      <c r="AP343" s="178"/>
      <c r="AQ343" s="178"/>
      <c r="AR343" s="179"/>
      <c r="AS343" s="136"/>
      <c r="AT343" s="179"/>
      <c r="AU343" s="179"/>
      <c r="AV343" s="179"/>
      <c r="AW343" s="179"/>
      <c r="AX343" s="179"/>
      <c r="AY343" s="179"/>
      <c r="AZ343" s="179"/>
      <c r="BA343" s="179"/>
    </row>
    <row r="344" spans="18:53" ht="19.5" customHeight="1">
      <c r="R344" s="35" t="s">
        <v>591</v>
      </c>
      <c r="S344" s="36" t="s">
        <v>239</v>
      </c>
      <c r="T344" s="37" t="s">
        <v>472</v>
      </c>
      <c r="U344" s="206" t="b">
        <f t="shared" si="48"/>
        <v>0</v>
      </c>
      <c r="V344" s="38" t="b">
        <f t="shared" si="47"/>
        <v>0</v>
      </c>
      <c r="W344" s="203" t="b">
        <f t="shared" si="49"/>
        <v>1</v>
      </c>
      <c r="X344" s="39" t="s">
        <v>34</v>
      </c>
      <c r="Y344" s="40" t="s">
        <v>27</v>
      </c>
      <c r="Z344" s="41">
        <v>13</v>
      </c>
      <c r="AA344" s="42" t="s">
        <v>28</v>
      </c>
      <c r="AB344" s="43" t="s">
        <v>29</v>
      </c>
      <c r="AC344" s="43" t="s">
        <v>29</v>
      </c>
      <c r="AD344" s="44" t="s">
        <v>29</v>
      </c>
      <c r="AE344" s="43" t="s">
        <v>29</v>
      </c>
      <c r="AF344" s="45" t="s">
        <v>30</v>
      </c>
      <c r="AG344" s="43" t="s">
        <v>30</v>
      </c>
      <c r="AH344" s="43" t="s">
        <v>30</v>
      </c>
      <c r="AI344" s="46" t="s">
        <v>29</v>
      </c>
      <c r="AK344" s="176"/>
      <c r="AL344" s="177"/>
      <c r="AM344" s="178"/>
      <c r="AN344" s="178"/>
      <c r="AO344" s="178"/>
      <c r="AP344" s="178"/>
      <c r="AQ344" s="178"/>
      <c r="AR344" s="179"/>
      <c r="AS344" s="136"/>
      <c r="AT344" s="179"/>
      <c r="AU344" s="179"/>
      <c r="AV344" s="179"/>
      <c r="AW344" s="179"/>
      <c r="AX344" s="179"/>
      <c r="AY344" s="179"/>
      <c r="AZ344" s="179"/>
      <c r="BA344" s="179"/>
    </row>
    <row r="345" spans="18:53" ht="19.5" customHeight="1">
      <c r="R345" s="35" t="s">
        <v>591</v>
      </c>
      <c r="S345" s="36" t="s">
        <v>556</v>
      </c>
      <c r="T345" s="37" t="s">
        <v>472</v>
      </c>
      <c r="U345" s="206" t="b">
        <f t="shared" si="48"/>
        <v>0</v>
      </c>
      <c r="V345" s="38" t="b">
        <f t="shared" si="47"/>
        <v>0</v>
      </c>
      <c r="W345" s="203" t="b">
        <f t="shared" si="49"/>
        <v>1</v>
      </c>
      <c r="X345" s="39" t="s">
        <v>34</v>
      </c>
      <c r="Y345" s="40" t="s">
        <v>27</v>
      </c>
      <c r="Z345" s="41">
        <v>22</v>
      </c>
      <c r="AA345" s="42" t="s">
        <v>28</v>
      </c>
      <c r="AB345" s="43" t="s">
        <v>29</v>
      </c>
      <c r="AC345" s="43" t="s">
        <v>29</v>
      </c>
      <c r="AD345" s="44" t="s">
        <v>29</v>
      </c>
      <c r="AE345" s="43" t="s">
        <v>29</v>
      </c>
      <c r="AF345" s="45" t="s">
        <v>30</v>
      </c>
      <c r="AG345" s="43" t="s">
        <v>30</v>
      </c>
      <c r="AH345" s="43" t="s">
        <v>30</v>
      </c>
      <c r="AI345" s="46" t="s">
        <v>29</v>
      </c>
      <c r="AK345" s="176"/>
      <c r="AL345" s="177"/>
      <c r="AM345" s="178"/>
      <c r="AN345" s="178"/>
      <c r="AO345" s="178"/>
      <c r="AP345" s="178"/>
      <c r="AQ345" s="178"/>
      <c r="AR345" s="179"/>
      <c r="AS345" s="136"/>
      <c r="AT345" s="179"/>
      <c r="AU345" s="179"/>
      <c r="AV345" s="179"/>
      <c r="AW345" s="179"/>
      <c r="AX345" s="179"/>
      <c r="AY345" s="179"/>
      <c r="AZ345" s="179"/>
      <c r="BA345" s="179"/>
    </row>
    <row r="346" spans="18:53" ht="19.5" customHeight="1">
      <c r="R346" s="35" t="s">
        <v>591</v>
      </c>
      <c r="S346" s="36" t="s">
        <v>590</v>
      </c>
      <c r="T346" s="37" t="s">
        <v>472</v>
      </c>
      <c r="U346" s="206" t="b">
        <f t="shared" si="48"/>
        <v>0</v>
      </c>
      <c r="V346" s="38" t="b">
        <f t="shared" si="47"/>
        <v>0</v>
      </c>
      <c r="W346" s="203" t="b">
        <f t="shared" si="49"/>
        <v>1</v>
      </c>
      <c r="X346" s="39" t="s">
        <v>34</v>
      </c>
      <c r="Y346" s="40" t="s">
        <v>27</v>
      </c>
      <c r="Z346" s="41">
        <v>35</v>
      </c>
      <c r="AA346" s="42" t="s">
        <v>28</v>
      </c>
      <c r="AB346" s="43" t="s">
        <v>29</v>
      </c>
      <c r="AC346" s="43" t="s">
        <v>29</v>
      </c>
      <c r="AD346" s="44" t="s">
        <v>29</v>
      </c>
      <c r="AE346" s="43" t="s">
        <v>29</v>
      </c>
      <c r="AF346" s="45" t="s">
        <v>30</v>
      </c>
      <c r="AG346" s="43" t="s">
        <v>30</v>
      </c>
      <c r="AH346" s="43" t="s">
        <v>30</v>
      </c>
      <c r="AI346" s="46" t="s">
        <v>29</v>
      </c>
      <c r="AK346" s="176"/>
      <c r="AL346" s="177"/>
      <c r="AM346" s="178"/>
      <c r="AN346" s="178"/>
      <c r="AO346" s="178"/>
      <c r="AP346" s="178"/>
      <c r="AQ346" s="178"/>
      <c r="AR346" s="179"/>
      <c r="AS346" s="136"/>
      <c r="AT346" s="179"/>
      <c r="AU346" s="179"/>
      <c r="AV346" s="179"/>
      <c r="AW346" s="179"/>
      <c r="AX346" s="179"/>
      <c r="AY346" s="179"/>
      <c r="AZ346" s="179"/>
      <c r="BA346" s="179"/>
    </row>
    <row r="347" spans="18:53" ht="19.5" customHeight="1">
      <c r="R347" s="35" t="s">
        <v>591</v>
      </c>
      <c r="S347" s="36" t="s">
        <v>599</v>
      </c>
      <c r="T347" s="37" t="s">
        <v>472</v>
      </c>
      <c r="U347" s="206" t="b">
        <f t="shared" si="48"/>
        <v>0</v>
      </c>
      <c r="V347" s="38" t="b">
        <f t="shared" si="47"/>
        <v>0</v>
      </c>
      <c r="W347" s="203" t="b">
        <f t="shared" si="49"/>
        <v>1</v>
      </c>
      <c r="X347" s="39" t="s">
        <v>34</v>
      </c>
      <c r="Y347" s="40" t="s">
        <v>27</v>
      </c>
      <c r="Z347" s="41">
        <v>8</v>
      </c>
      <c r="AA347" s="42" t="s">
        <v>28</v>
      </c>
      <c r="AB347" s="43" t="s">
        <v>29</v>
      </c>
      <c r="AC347" s="43" t="s">
        <v>29</v>
      </c>
      <c r="AD347" s="44" t="s">
        <v>29</v>
      </c>
      <c r="AE347" s="43" t="s">
        <v>29</v>
      </c>
      <c r="AF347" s="45" t="s">
        <v>30</v>
      </c>
      <c r="AG347" s="43" t="s">
        <v>30</v>
      </c>
      <c r="AH347" s="43" t="s">
        <v>30</v>
      </c>
      <c r="AI347" s="46" t="s">
        <v>29</v>
      </c>
      <c r="AK347" s="176"/>
      <c r="AL347" s="177"/>
      <c r="AM347" s="178"/>
      <c r="AN347" s="178"/>
      <c r="AO347" s="178"/>
      <c r="AP347" s="178"/>
      <c r="AQ347" s="178"/>
      <c r="AR347" s="179"/>
      <c r="AS347" s="136"/>
      <c r="AT347" s="179"/>
      <c r="AU347" s="179"/>
      <c r="AV347" s="179"/>
      <c r="AW347" s="179"/>
      <c r="AX347" s="179"/>
      <c r="AY347" s="179"/>
      <c r="AZ347" s="179"/>
      <c r="BA347" s="179"/>
    </row>
    <row r="348" spans="18:53" ht="19.5" customHeight="1">
      <c r="R348" s="35" t="s">
        <v>591</v>
      </c>
      <c r="S348" s="36" t="s">
        <v>600</v>
      </c>
      <c r="T348" s="37" t="s">
        <v>472</v>
      </c>
      <c r="U348" s="206" t="b">
        <f t="shared" si="48"/>
        <v>0</v>
      </c>
      <c r="V348" s="38" t="b">
        <f t="shared" si="47"/>
        <v>0</v>
      </c>
      <c r="W348" s="203" t="b">
        <f t="shared" si="49"/>
        <v>1</v>
      </c>
      <c r="X348" s="39" t="s">
        <v>26</v>
      </c>
      <c r="Y348" s="40" t="s">
        <v>27</v>
      </c>
      <c r="Z348" s="41" t="s">
        <v>28</v>
      </c>
      <c r="AA348" s="42" t="s">
        <v>28</v>
      </c>
      <c r="AB348" s="43" t="s">
        <v>29</v>
      </c>
      <c r="AC348" s="43" t="s">
        <v>29</v>
      </c>
      <c r="AD348" s="44" t="s">
        <v>29</v>
      </c>
      <c r="AE348" s="43" t="s">
        <v>29</v>
      </c>
      <c r="AF348" s="45" t="s">
        <v>30</v>
      </c>
      <c r="AG348" s="43" t="s">
        <v>30</v>
      </c>
      <c r="AH348" s="43" t="s">
        <v>30</v>
      </c>
      <c r="AI348" s="46" t="s">
        <v>29</v>
      </c>
    </row>
    <row r="349" spans="18:53" ht="19.5" customHeight="1">
      <c r="R349" s="35" t="s">
        <v>488</v>
      </c>
      <c r="S349" s="36" t="s">
        <v>601</v>
      </c>
      <c r="T349" s="37" t="s">
        <v>472</v>
      </c>
      <c r="U349" s="206" t="b">
        <f t="shared" si="48"/>
        <v>0</v>
      </c>
      <c r="V349" s="38" t="b">
        <f t="shared" si="47"/>
        <v>0</v>
      </c>
      <c r="W349" s="203" t="b">
        <f t="shared" si="49"/>
        <v>1</v>
      </c>
      <c r="X349" s="39" t="s">
        <v>26</v>
      </c>
      <c r="Y349" s="40" t="s">
        <v>27</v>
      </c>
      <c r="Z349" s="41">
        <v>90</v>
      </c>
      <c r="AA349" s="42" t="s">
        <v>28</v>
      </c>
      <c r="AB349" s="43" t="s">
        <v>29</v>
      </c>
      <c r="AC349" s="43" t="s">
        <v>29</v>
      </c>
      <c r="AD349" s="44" t="s">
        <v>29</v>
      </c>
      <c r="AE349" s="43" t="s">
        <v>29</v>
      </c>
      <c r="AF349" s="45" t="s">
        <v>30</v>
      </c>
      <c r="AG349" s="43" t="s">
        <v>30</v>
      </c>
      <c r="AH349" s="43" t="s">
        <v>30</v>
      </c>
      <c r="AI349" s="46" t="s">
        <v>29</v>
      </c>
    </row>
    <row r="350" spans="18:53" ht="19.5" customHeight="1">
      <c r="R350" s="35" t="s">
        <v>488</v>
      </c>
      <c r="S350" s="36" t="s">
        <v>570</v>
      </c>
      <c r="T350" s="37" t="s">
        <v>472</v>
      </c>
      <c r="U350" s="206" t="b">
        <f t="shared" si="48"/>
        <v>0</v>
      </c>
      <c r="V350" s="38" t="b">
        <f t="shared" si="47"/>
        <v>0</v>
      </c>
      <c r="W350" s="203" t="b">
        <f t="shared" si="49"/>
        <v>1</v>
      </c>
      <c r="X350" s="39" t="s">
        <v>26</v>
      </c>
      <c r="Y350" s="40" t="s">
        <v>27</v>
      </c>
      <c r="Z350" s="41">
        <v>12</v>
      </c>
      <c r="AA350" s="42" t="s">
        <v>28</v>
      </c>
      <c r="AB350" s="43" t="s">
        <v>29</v>
      </c>
      <c r="AC350" s="43" t="s">
        <v>29</v>
      </c>
      <c r="AD350" s="44" t="s">
        <v>29</v>
      </c>
      <c r="AE350" s="43" t="s">
        <v>29</v>
      </c>
      <c r="AF350" s="45" t="s">
        <v>30</v>
      </c>
      <c r="AG350" s="43" t="s">
        <v>30</v>
      </c>
      <c r="AH350" s="43" t="s">
        <v>30</v>
      </c>
      <c r="AI350" s="46" t="s">
        <v>29</v>
      </c>
    </row>
    <row r="351" spans="18:53" ht="19.5" customHeight="1">
      <c r="R351" s="35" t="s">
        <v>488</v>
      </c>
      <c r="S351" s="36" t="s">
        <v>602</v>
      </c>
      <c r="T351" s="37" t="s">
        <v>472</v>
      </c>
      <c r="U351" s="206" t="b">
        <f t="shared" si="48"/>
        <v>0</v>
      </c>
      <c r="V351" s="38" t="b">
        <f t="shared" si="47"/>
        <v>0</v>
      </c>
      <c r="W351" s="203" t="b">
        <f t="shared" si="49"/>
        <v>1</v>
      </c>
      <c r="X351" s="39" t="s">
        <v>26</v>
      </c>
      <c r="Y351" s="40" t="s">
        <v>27</v>
      </c>
      <c r="Z351" s="41">
        <v>12</v>
      </c>
      <c r="AA351" s="42" t="s">
        <v>28</v>
      </c>
      <c r="AB351" s="43" t="s">
        <v>29</v>
      </c>
      <c r="AC351" s="43" t="s">
        <v>29</v>
      </c>
      <c r="AD351" s="44" t="s">
        <v>29</v>
      </c>
      <c r="AE351" s="43" t="s">
        <v>29</v>
      </c>
      <c r="AF351" s="45" t="s">
        <v>30</v>
      </c>
      <c r="AG351" s="43" t="s">
        <v>30</v>
      </c>
      <c r="AH351" s="43" t="s">
        <v>30</v>
      </c>
      <c r="AI351" s="46" t="s">
        <v>29</v>
      </c>
    </row>
    <row r="352" spans="18:53" ht="19.5" customHeight="1">
      <c r="R352" s="35" t="s">
        <v>488</v>
      </c>
      <c r="S352" s="36" t="s">
        <v>521</v>
      </c>
      <c r="T352" s="37" t="s">
        <v>472</v>
      </c>
      <c r="U352" s="206" t="b">
        <f t="shared" si="48"/>
        <v>0</v>
      </c>
      <c r="V352" s="38" t="b">
        <f t="shared" si="47"/>
        <v>0</v>
      </c>
      <c r="W352" s="203" t="b">
        <f t="shared" si="49"/>
        <v>1</v>
      </c>
      <c r="X352" s="39" t="s">
        <v>26</v>
      </c>
      <c r="Y352" s="40" t="s">
        <v>27</v>
      </c>
      <c r="Z352" s="41">
        <v>7</v>
      </c>
      <c r="AA352" s="42" t="s">
        <v>28</v>
      </c>
      <c r="AB352" s="43" t="s">
        <v>29</v>
      </c>
      <c r="AC352" s="43" t="s">
        <v>29</v>
      </c>
      <c r="AD352" s="44" t="s">
        <v>29</v>
      </c>
      <c r="AE352" s="43" t="s">
        <v>29</v>
      </c>
      <c r="AF352" s="45" t="s">
        <v>30</v>
      </c>
      <c r="AG352" s="43" t="s">
        <v>30</v>
      </c>
      <c r="AH352" s="43" t="s">
        <v>30</v>
      </c>
      <c r="AI352" s="46" t="s">
        <v>29</v>
      </c>
    </row>
    <row r="353" spans="18:35" ht="19.5" customHeight="1">
      <c r="R353" s="35" t="s">
        <v>488</v>
      </c>
      <c r="S353" s="36" t="s">
        <v>462</v>
      </c>
      <c r="T353" s="37" t="s">
        <v>472</v>
      </c>
      <c r="U353" s="206" t="b">
        <f t="shared" si="48"/>
        <v>0</v>
      </c>
      <c r="V353" s="38" t="b">
        <f t="shared" si="47"/>
        <v>0</v>
      </c>
      <c r="W353" s="203" t="b">
        <f t="shared" si="49"/>
        <v>1</v>
      </c>
      <c r="X353" s="39" t="s">
        <v>26</v>
      </c>
      <c r="Y353" s="40" t="s">
        <v>27</v>
      </c>
      <c r="Z353" s="41">
        <v>93</v>
      </c>
      <c r="AA353" s="42" t="s">
        <v>28</v>
      </c>
      <c r="AB353" s="43" t="s">
        <v>29</v>
      </c>
      <c r="AC353" s="43" t="s">
        <v>29</v>
      </c>
      <c r="AD353" s="44" t="s">
        <v>29</v>
      </c>
      <c r="AE353" s="43" t="s">
        <v>29</v>
      </c>
      <c r="AF353" s="45" t="s">
        <v>30</v>
      </c>
      <c r="AG353" s="43" t="s">
        <v>30</v>
      </c>
      <c r="AH353" s="43" t="s">
        <v>30</v>
      </c>
      <c r="AI353" s="46" t="s">
        <v>29</v>
      </c>
    </row>
    <row r="354" spans="18:35" ht="19.5" customHeight="1">
      <c r="R354" s="35" t="s">
        <v>488</v>
      </c>
      <c r="S354" s="36" t="s">
        <v>509</v>
      </c>
      <c r="T354" s="37" t="s">
        <v>472</v>
      </c>
      <c r="U354" s="206" t="b">
        <f t="shared" si="48"/>
        <v>0</v>
      </c>
      <c r="V354" s="38" t="b">
        <f t="shared" si="47"/>
        <v>0</v>
      </c>
      <c r="W354" s="203" t="b">
        <f t="shared" si="49"/>
        <v>1</v>
      </c>
      <c r="X354" s="39" t="s">
        <v>26</v>
      </c>
      <c r="Y354" s="40" t="s">
        <v>27</v>
      </c>
      <c r="Z354" s="41">
        <v>60</v>
      </c>
      <c r="AA354" s="42" t="s">
        <v>28</v>
      </c>
      <c r="AB354" s="43" t="s">
        <v>29</v>
      </c>
      <c r="AC354" s="43" t="s">
        <v>29</v>
      </c>
      <c r="AD354" s="44" t="s">
        <v>29</v>
      </c>
      <c r="AE354" s="43" t="s">
        <v>29</v>
      </c>
      <c r="AF354" s="45" t="s">
        <v>30</v>
      </c>
      <c r="AG354" s="43" t="s">
        <v>30</v>
      </c>
      <c r="AH354" s="43" t="s">
        <v>30</v>
      </c>
      <c r="AI354" s="46" t="s">
        <v>29</v>
      </c>
    </row>
    <row r="355" spans="18:35" ht="19.5" customHeight="1">
      <c r="R355" s="35" t="s">
        <v>488</v>
      </c>
      <c r="S355" s="36" t="s">
        <v>556</v>
      </c>
      <c r="T355" s="37" t="s">
        <v>472</v>
      </c>
      <c r="U355" s="206" t="b">
        <f t="shared" si="48"/>
        <v>0</v>
      </c>
      <c r="V355" s="38" t="b">
        <f t="shared" si="47"/>
        <v>0</v>
      </c>
      <c r="W355" s="203" t="b">
        <f t="shared" si="49"/>
        <v>1</v>
      </c>
      <c r="X355" s="39" t="s">
        <v>26</v>
      </c>
      <c r="Y355" s="40" t="s">
        <v>27</v>
      </c>
      <c r="Z355" s="41">
        <v>57</v>
      </c>
      <c r="AA355" s="42" t="s">
        <v>28</v>
      </c>
      <c r="AB355" s="43" t="s">
        <v>29</v>
      </c>
      <c r="AC355" s="43" t="s">
        <v>29</v>
      </c>
      <c r="AD355" s="44" t="s">
        <v>29</v>
      </c>
      <c r="AE355" s="43" t="s">
        <v>29</v>
      </c>
      <c r="AF355" s="45" t="s">
        <v>30</v>
      </c>
      <c r="AG355" s="43" t="s">
        <v>30</v>
      </c>
      <c r="AH355" s="43" t="s">
        <v>30</v>
      </c>
      <c r="AI355" s="46" t="s">
        <v>29</v>
      </c>
    </row>
    <row r="356" spans="18:35" ht="19.5" customHeight="1">
      <c r="R356" s="35" t="s">
        <v>493</v>
      </c>
      <c r="S356" s="36" t="s">
        <v>533</v>
      </c>
      <c r="T356" s="37" t="s">
        <v>472</v>
      </c>
      <c r="U356" s="206" t="b">
        <f t="shared" si="48"/>
        <v>0</v>
      </c>
      <c r="V356" s="38" t="b">
        <f t="shared" si="47"/>
        <v>0</v>
      </c>
      <c r="W356" s="203" t="b">
        <f t="shared" si="49"/>
        <v>1</v>
      </c>
      <c r="X356" s="39" t="s">
        <v>26</v>
      </c>
      <c r="Y356" s="40" t="s">
        <v>27</v>
      </c>
      <c r="Z356" s="41">
        <v>39</v>
      </c>
      <c r="AA356" s="42" t="s">
        <v>28</v>
      </c>
      <c r="AB356" s="43" t="s">
        <v>29</v>
      </c>
      <c r="AC356" s="43" t="s">
        <v>29</v>
      </c>
      <c r="AD356" s="44" t="s">
        <v>29</v>
      </c>
      <c r="AE356" s="43" t="s">
        <v>29</v>
      </c>
      <c r="AF356" s="45" t="s">
        <v>30</v>
      </c>
      <c r="AG356" s="43" t="s">
        <v>30</v>
      </c>
      <c r="AH356" s="43" t="s">
        <v>30</v>
      </c>
      <c r="AI356" s="46" t="s">
        <v>29</v>
      </c>
    </row>
    <row r="357" spans="18:35" ht="19.5" customHeight="1">
      <c r="R357" s="35" t="s">
        <v>488</v>
      </c>
      <c r="S357" s="161" t="s">
        <v>603</v>
      </c>
      <c r="T357" s="37" t="s">
        <v>472</v>
      </c>
      <c r="U357" s="206" t="b">
        <f t="shared" si="48"/>
        <v>0</v>
      </c>
      <c r="V357" s="38" t="b">
        <f t="shared" si="47"/>
        <v>0</v>
      </c>
      <c r="W357" s="203" t="b">
        <f t="shared" si="49"/>
        <v>1</v>
      </c>
      <c r="X357" s="162" t="s">
        <v>34</v>
      </c>
      <c r="Y357" s="40" t="s">
        <v>27</v>
      </c>
      <c r="Z357" s="164">
        <v>43</v>
      </c>
      <c r="AA357" s="42" t="s">
        <v>28</v>
      </c>
      <c r="AB357" s="43" t="s">
        <v>29</v>
      </c>
      <c r="AC357" s="43" t="s">
        <v>29</v>
      </c>
      <c r="AD357" s="44" t="s">
        <v>29</v>
      </c>
      <c r="AE357" s="43" t="s">
        <v>29</v>
      </c>
      <c r="AF357" s="45" t="s">
        <v>30</v>
      </c>
      <c r="AG357" s="43" t="s">
        <v>30</v>
      </c>
      <c r="AH357" s="43" t="s">
        <v>30</v>
      </c>
      <c r="AI357" s="46" t="s">
        <v>29</v>
      </c>
    </row>
    <row r="358" spans="18:35" ht="19.5" customHeight="1">
      <c r="R358" s="35" t="s">
        <v>488</v>
      </c>
      <c r="S358" s="161" t="s">
        <v>389</v>
      </c>
      <c r="T358" s="37" t="s">
        <v>472</v>
      </c>
      <c r="U358" s="206" t="b">
        <f t="shared" si="48"/>
        <v>0</v>
      </c>
      <c r="V358" s="38" t="b">
        <f t="shared" si="47"/>
        <v>0</v>
      </c>
      <c r="W358" s="203" t="b">
        <f t="shared" si="49"/>
        <v>1</v>
      </c>
      <c r="X358" s="162" t="s">
        <v>34</v>
      </c>
      <c r="Y358" s="40" t="s">
        <v>27</v>
      </c>
      <c r="Z358" s="164">
        <v>22</v>
      </c>
      <c r="AA358" s="42" t="s">
        <v>28</v>
      </c>
      <c r="AB358" s="43" t="s">
        <v>29</v>
      </c>
      <c r="AC358" s="43" t="s">
        <v>29</v>
      </c>
      <c r="AD358" s="44" t="s">
        <v>29</v>
      </c>
      <c r="AE358" s="43" t="s">
        <v>29</v>
      </c>
      <c r="AF358" s="45" t="s">
        <v>30</v>
      </c>
      <c r="AG358" s="43" t="s">
        <v>30</v>
      </c>
      <c r="AH358" s="43" t="s">
        <v>30</v>
      </c>
      <c r="AI358" s="46" t="s">
        <v>29</v>
      </c>
    </row>
    <row r="359" spans="18:35" ht="19.5" customHeight="1">
      <c r="R359" s="35" t="s">
        <v>488</v>
      </c>
      <c r="S359" s="161" t="s">
        <v>452</v>
      </c>
      <c r="T359" s="37" t="s">
        <v>472</v>
      </c>
      <c r="U359" s="206" t="b">
        <f t="shared" si="48"/>
        <v>0</v>
      </c>
      <c r="V359" s="38" t="b">
        <f t="shared" si="47"/>
        <v>0</v>
      </c>
      <c r="W359" s="203" t="b">
        <f t="shared" si="49"/>
        <v>1</v>
      </c>
      <c r="X359" s="162" t="s">
        <v>34</v>
      </c>
      <c r="Y359" s="40" t="s">
        <v>27</v>
      </c>
      <c r="Z359" s="164">
        <v>8</v>
      </c>
      <c r="AA359" s="42" t="s">
        <v>28</v>
      </c>
      <c r="AB359" s="43" t="s">
        <v>29</v>
      </c>
      <c r="AC359" s="43" t="s">
        <v>29</v>
      </c>
      <c r="AD359" s="44" t="s">
        <v>29</v>
      </c>
      <c r="AE359" s="43" t="s">
        <v>29</v>
      </c>
      <c r="AF359" s="45" t="s">
        <v>30</v>
      </c>
      <c r="AG359" s="43" t="s">
        <v>30</v>
      </c>
      <c r="AH359" s="43" t="s">
        <v>30</v>
      </c>
      <c r="AI359" s="46" t="s">
        <v>29</v>
      </c>
    </row>
    <row r="360" spans="18:35" ht="19.5" customHeight="1">
      <c r="R360" s="35" t="s">
        <v>488</v>
      </c>
      <c r="S360" s="161" t="s">
        <v>429</v>
      </c>
      <c r="T360" s="37" t="s">
        <v>472</v>
      </c>
      <c r="U360" s="206" t="b">
        <f t="shared" si="48"/>
        <v>0</v>
      </c>
      <c r="V360" s="38" t="b">
        <f t="shared" si="47"/>
        <v>0</v>
      </c>
      <c r="W360" s="203" t="b">
        <f t="shared" si="49"/>
        <v>1</v>
      </c>
      <c r="X360" s="162" t="s">
        <v>34</v>
      </c>
      <c r="Y360" s="40" t="s">
        <v>27</v>
      </c>
      <c r="Z360" s="164">
        <v>9</v>
      </c>
      <c r="AA360" s="42" t="s">
        <v>28</v>
      </c>
      <c r="AB360" s="43" t="s">
        <v>29</v>
      </c>
      <c r="AC360" s="43" t="s">
        <v>29</v>
      </c>
      <c r="AD360" s="44" t="s">
        <v>29</v>
      </c>
      <c r="AE360" s="43" t="s">
        <v>29</v>
      </c>
      <c r="AF360" s="45" t="s">
        <v>30</v>
      </c>
      <c r="AG360" s="43" t="s">
        <v>30</v>
      </c>
      <c r="AH360" s="43" t="s">
        <v>30</v>
      </c>
      <c r="AI360" s="46" t="s">
        <v>29</v>
      </c>
    </row>
    <row r="361" spans="18:35" ht="19.5" customHeight="1">
      <c r="R361" s="35" t="s">
        <v>493</v>
      </c>
      <c r="S361" s="161" t="s">
        <v>604</v>
      </c>
      <c r="T361" s="37" t="s">
        <v>472</v>
      </c>
      <c r="U361" s="206" t="b">
        <f t="shared" si="48"/>
        <v>0</v>
      </c>
      <c r="V361" s="38" t="b">
        <f t="shared" si="47"/>
        <v>0</v>
      </c>
      <c r="W361" s="203" t="b">
        <f t="shared" si="49"/>
        <v>1</v>
      </c>
      <c r="X361" s="162" t="s">
        <v>34</v>
      </c>
      <c r="Y361" s="40" t="s">
        <v>27</v>
      </c>
      <c r="Z361" s="164">
        <v>20</v>
      </c>
      <c r="AA361" s="42" t="s">
        <v>28</v>
      </c>
      <c r="AB361" s="43" t="s">
        <v>29</v>
      </c>
      <c r="AC361" s="43" t="s">
        <v>29</v>
      </c>
      <c r="AD361" s="44" t="s">
        <v>29</v>
      </c>
      <c r="AE361" s="43" t="s">
        <v>29</v>
      </c>
      <c r="AF361" s="45" t="s">
        <v>30</v>
      </c>
      <c r="AG361" s="43" t="s">
        <v>30</v>
      </c>
      <c r="AH361" s="43" t="s">
        <v>30</v>
      </c>
      <c r="AI361" s="46" t="s">
        <v>29</v>
      </c>
    </row>
    <row r="362" spans="18:35" ht="19.5" customHeight="1">
      <c r="R362" s="35" t="s">
        <v>493</v>
      </c>
      <c r="S362" s="161" t="s">
        <v>605</v>
      </c>
      <c r="T362" s="37" t="s">
        <v>472</v>
      </c>
      <c r="U362" s="206" t="b">
        <f t="shared" si="48"/>
        <v>0</v>
      </c>
      <c r="V362" s="38" t="b">
        <f t="shared" ref="V362:V425" si="50">IF(COUNTIF($J$15:$K$19,$Y362)=0,IF(COUNTIF($L$15:$M$19,$Y362)=0,IF(VLOOKUP($Y362,$N$15:$O$19,2,FALSE)="가 능",TRUE,FALSE),IF(VLOOKUP($Y362,$L$15:$M$19,2,FALSE)="가 능",TRUE,FALSE)),IF(VLOOKUP($Y362,$J$15:$K$19,2,FALSE)="가 능",TRUE,FALSE))</f>
        <v>0</v>
      </c>
      <c r="W362" s="203" t="b">
        <f t="shared" si="49"/>
        <v>1</v>
      </c>
      <c r="X362" s="162" t="s">
        <v>34</v>
      </c>
      <c r="Y362" s="40" t="s">
        <v>27</v>
      </c>
      <c r="Z362" s="164">
        <v>10</v>
      </c>
      <c r="AA362" s="42" t="s">
        <v>28</v>
      </c>
      <c r="AB362" s="43" t="s">
        <v>29</v>
      </c>
      <c r="AC362" s="43" t="s">
        <v>29</v>
      </c>
      <c r="AD362" s="44" t="s">
        <v>29</v>
      </c>
      <c r="AE362" s="43" t="s">
        <v>29</v>
      </c>
      <c r="AF362" s="45" t="s">
        <v>30</v>
      </c>
      <c r="AG362" s="43" t="s">
        <v>30</v>
      </c>
      <c r="AH362" s="43" t="s">
        <v>30</v>
      </c>
      <c r="AI362" s="46" t="s">
        <v>29</v>
      </c>
    </row>
    <row r="363" spans="18:35" ht="19.5" customHeight="1">
      <c r="R363" s="35" t="s">
        <v>493</v>
      </c>
      <c r="S363" s="161" t="s">
        <v>390</v>
      </c>
      <c r="T363" s="37" t="s">
        <v>472</v>
      </c>
      <c r="U363" s="206" t="b">
        <f t="shared" si="48"/>
        <v>0</v>
      </c>
      <c r="V363" s="38" t="b">
        <f t="shared" si="50"/>
        <v>0</v>
      </c>
      <c r="W363" s="203" t="b">
        <f t="shared" si="49"/>
        <v>1</v>
      </c>
      <c r="X363" s="162" t="s">
        <v>34</v>
      </c>
      <c r="Y363" s="40" t="s">
        <v>27</v>
      </c>
      <c r="Z363" s="164">
        <v>14</v>
      </c>
      <c r="AA363" s="42" t="s">
        <v>28</v>
      </c>
      <c r="AB363" s="43" t="s">
        <v>29</v>
      </c>
      <c r="AC363" s="43" t="s">
        <v>29</v>
      </c>
      <c r="AD363" s="44" t="s">
        <v>29</v>
      </c>
      <c r="AE363" s="43" t="s">
        <v>29</v>
      </c>
      <c r="AF363" s="45" t="s">
        <v>30</v>
      </c>
      <c r="AG363" s="43" t="s">
        <v>30</v>
      </c>
      <c r="AH363" s="43" t="s">
        <v>30</v>
      </c>
      <c r="AI363" s="46" t="s">
        <v>29</v>
      </c>
    </row>
    <row r="364" spans="18:35" ht="19.5" customHeight="1">
      <c r="R364" s="35" t="s">
        <v>493</v>
      </c>
      <c r="S364" s="161" t="s">
        <v>606</v>
      </c>
      <c r="T364" s="37" t="s">
        <v>472</v>
      </c>
      <c r="U364" s="206" t="b">
        <f t="shared" si="48"/>
        <v>0</v>
      </c>
      <c r="V364" s="38" t="b">
        <f t="shared" si="50"/>
        <v>0</v>
      </c>
      <c r="W364" s="203" t="b">
        <f t="shared" si="49"/>
        <v>1</v>
      </c>
      <c r="X364" s="162" t="s">
        <v>34</v>
      </c>
      <c r="Y364" s="40" t="s">
        <v>27</v>
      </c>
      <c r="Z364" s="164">
        <v>15</v>
      </c>
      <c r="AA364" s="42" t="s">
        <v>28</v>
      </c>
      <c r="AB364" s="43" t="s">
        <v>29</v>
      </c>
      <c r="AC364" s="43" t="s">
        <v>29</v>
      </c>
      <c r="AD364" s="44" t="s">
        <v>29</v>
      </c>
      <c r="AE364" s="43" t="s">
        <v>29</v>
      </c>
      <c r="AF364" s="45" t="s">
        <v>30</v>
      </c>
      <c r="AG364" s="43" t="s">
        <v>30</v>
      </c>
      <c r="AH364" s="43" t="s">
        <v>30</v>
      </c>
      <c r="AI364" s="46" t="s">
        <v>29</v>
      </c>
    </row>
    <row r="365" spans="18:35" ht="19.5" customHeight="1">
      <c r="R365" s="35" t="s">
        <v>493</v>
      </c>
      <c r="S365" s="161" t="s">
        <v>607</v>
      </c>
      <c r="T365" s="37" t="s">
        <v>472</v>
      </c>
      <c r="U365" s="206" t="b">
        <f t="shared" si="48"/>
        <v>0</v>
      </c>
      <c r="V365" s="38" t="b">
        <f t="shared" si="50"/>
        <v>0</v>
      </c>
      <c r="W365" s="203" t="b">
        <f t="shared" si="49"/>
        <v>1</v>
      </c>
      <c r="X365" s="162" t="s">
        <v>34</v>
      </c>
      <c r="Y365" s="40" t="s">
        <v>27</v>
      </c>
      <c r="Z365" s="164">
        <v>10</v>
      </c>
      <c r="AA365" s="42" t="s">
        <v>28</v>
      </c>
      <c r="AB365" s="43" t="s">
        <v>29</v>
      </c>
      <c r="AC365" s="43" t="s">
        <v>29</v>
      </c>
      <c r="AD365" s="44" t="s">
        <v>29</v>
      </c>
      <c r="AE365" s="43" t="s">
        <v>29</v>
      </c>
      <c r="AF365" s="45" t="s">
        <v>30</v>
      </c>
      <c r="AG365" s="43" t="s">
        <v>30</v>
      </c>
      <c r="AH365" s="43" t="s">
        <v>30</v>
      </c>
      <c r="AI365" s="46" t="s">
        <v>29</v>
      </c>
    </row>
    <row r="366" spans="18:35" ht="19.5" customHeight="1">
      <c r="R366" s="35" t="s">
        <v>493</v>
      </c>
      <c r="S366" s="161" t="s">
        <v>608</v>
      </c>
      <c r="T366" s="37" t="s">
        <v>472</v>
      </c>
      <c r="U366" s="206" t="b">
        <f t="shared" si="48"/>
        <v>0</v>
      </c>
      <c r="V366" s="38" t="b">
        <f t="shared" si="50"/>
        <v>0</v>
      </c>
      <c r="W366" s="203" t="b">
        <f t="shared" si="49"/>
        <v>1</v>
      </c>
      <c r="X366" s="162" t="s">
        <v>34</v>
      </c>
      <c r="Y366" s="40" t="s">
        <v>27</v>
      </c>
      <c r="Z366" s="164">
        <v>22</v>
      </c>
      <c r="AA366" s="42" t="s">
        <v>28</v>
      </c>
      <c r="AB366" s="43" t="s">
        <v>29</v>
      </c>
      <c r="AC366" s="43" t="s">
        <v>29</v>
      </c>
      <c r="AD366" s="44" t="s">
        <v>29</v>
      </c>
      <c r="AE366" s="43" t="s">
        <v>29</v>
      </c>
      <c r="AF366" s="45" t="s">
        <v>30</v>
      </c>
      <c r="AG366" s="43" t="s">
        <v>30</v>
      </c>
      <c r="AH366" s="43" t="s">
        <v>30</v>
      </c>
      <c r="AI366" s="46" t="s">
        <v>29</v>
      </c>
    </row>
    <row r="367" spans="18:35" ht="19.5" customHeight="1">
      <c r="R367" s="35" t="s">
        <v>493</v>
      </c>
      <c r="S367" s="161" t="s">
        <v>609</v>
      </c>
      <c r="T367" s="37" t="s">
        <v>472</v>
      </c>
      <c r="U367" s="206" t="b">
        <f t="shared" si="48"/>
        <v>0</v>
      </c>
      <c r="V367" s="38" t="b">
        <f t="shared" si="50"/>
        <v>0</v>
      </c>
      <c r="W367" s="203" t="b">
        <f t="shared" si="49"/>
        <v>1</v>
      </c>
      <c r="X367" s="162" t="s">
        <v>34</v>
      </c>
      <c r="Y367" s="40" t="s">
        <v>27</v>
      </c>
      <c r="Z367" s="164">
        <v>11</v>
      </c>
      <c r="AA367" s="42" t="s">
        <v>28</v>
      </c>
      <c r="AB367" s="43" t="s">
        <v>29</v>
      </c>
      <c r="AC367" s="43" t="s">
        <v>29</v>
      </c>
      <c r="AD367" s="44" t="s">
        <v>29</v>
      </c>
      <c r="AE367" s="43" t="s">
        <v>29</v>
      </c>
      <c r="AF367" s="45" t="s">
        <v>30</v>
      </c>
      <c r="AG367" s="43" t="s">
        <v>30</v>
      </c>
      <c r="AH367" s="43" t="s">
        <v>30</v>
      </c>
      <c r="AI367" s="46" t="s">
        <v>29</v>
      </c>
    </row>
    <row r="368" spans="18:35" ht="19.5" customHeight="1">
      <c r="R368" s="35" t="s">
        <v>488</v>
      </c>
      <c r="S368" s="36" t="s">
        <v>610</v>
      </c>
      <c r="T368" s="37" t="s">
        <v>472</v>
      </c>
      <c r="U368" s="206" t="b">
        <f t="shared" si="48"/>
        <v>0</v>
      </c>
      <c r="V368" s="38" t="b">
        <f t="shared" si="50"/>
        <v>0</v>
      </c>
      <c r="W368" s="203" t="b">
        <f t="shared" si="49"/>
        <v>1</v>
      </c>
      <c r="X368" s="39" t="s">
        <v>76</v>
      </c>
      <c r="Y368" s="40" t="s">
        <v>27</v>
      </c>
      <c r="Z368" s="41">
        <v>19</v>
      </c>
      <c r="AA368" s="42" t="s">
        <v>28</v>
      </c>
      <c r="AB368" s="43" t="s">
        <v>29</v>
      </c>
      <c r="AC368" s="43" t="s">
        <v>29</v>
      </c>
      <c r="AD368" s="44" t="s">
        <v>29</v>
      </c>
      <c r="AE368" s="43" t="s">
        <v>29</v>
      </c>
      <c r="AF368" s="45" t="s">
        <v>30</v>
      </c>
      <c r="AG368" s="43" t="s">
        <v>30</v>
      </c>
      <c r="AH368" s="43" t="s">
        <v>30</v>
      </c>
      <c r="AI368" s="46" t="s">
        <v>29</v>
      </c>
    </row>
    <row r="369" spans="18:35" ht="19.5" customHeight="1">
      <c r="R369" s="35" t="s">
        <v>488</v>
      </c>
      <c r="S369" s="36" t="s">
        <v>555</v>
      </c>
      <c r="T369" s="37" t="s">
        <v>472</v>
      </c>
      <c r="U369" s="206" t="b">
        <f t="shared" si="48"/>
        <v>0</v>
      </c>
      <c r="V369" s="38" t="b">
        <f t="shared" si="50"/>
        <v>0</v>
      </c>
      <c r="W369" s="203" t="b">
        <f t="shared" si="49"/>
        <v>1</v>
      </c>
      <c r="X369" s="39" t="s">
        <v>76</v>
      </c>
      <c r="Y369" s="40" t="s">
        <v>27</v>
      </c>
      <c r="Z369" s="41">
        <v>12</v>
      </c>
      <c r="AA369" s="42" t="s">
        <v>28</v>
      </c>
      <c r="AB369" s="43" t="s">
        <v>29</v>
      </c>
      <c r="AC369" s="43" t="s">
        <v>29</v>
      </c>
      <c r="AD369" s="44" t="s">
        <v>29</v>
      </c>
      <c r="AE369" s="43" t="s">
        <v>29</v>
      </c>
      <c r="AF369" s="45" t="s">
        <v>30</v>
      </c>
      <c r="AG369" s="43" t="s">
        <v>30</v>
      </c>
      <c r="AH369" s="43" t="s">
        <v>30</v>
      </c>
      <c r="AI369" s="46" t="s">
        <v>29</v>
      </c>
    </row>
    <row r="370" spans="18:35" ht="19.5" customHeight="1">
      <c r="R370" s="35" t="s">
        <v>488</v>
      </c>
      <c r="S370" s="36" t="s">
        <v>611</v>
      </c>
      <c r="T370" s="37" t="s">
        <v>472</v>
      </c>
      <c r="U370" s="206" t="b">
        <f t="shared" si="48"/>
        <v>0</v>
      </c>
      <c r="V370" s="38" t="b">
        <f t="shared" si="50"/>
        <v>0</v>
      </c>
      <c r="W370" s="203" t="b">
        <f t="shared" si="49"/>
        <v>1</v>
      </c>
      <c r="X370" s="39" t="s">
        <v>76</v>
      </c>
      <c r="Y370" s="40" t="s">
        <v>27</v>
      </c>
      <c r="Z370" s="41">
        <v>21</v>
      </c>
      <c r="AA370" s="42" t="s">
        <v>28</v>
      </c>
      <c r="AB370" s="43" t="s">
        <v>29</v>
      </c>
      <c r="AC370" s="43" t="s">
        <v>29</v>
      </c>
      <c r="AD370" s="44" t="s">
        <v>29</v>
      </c>
      <c r="AE370" s="43" t="s">
        <v>29</v>
      </c>
      <c r="AF370" s="45" t="s">
        <v>30</v>
      </c>
      <c r="AG370" s="43" t="s">
        <v>30</v>
      </c>
      <c r="AH370" s="43" t="s">
        <v>30</v>
      </c>
      <c r="AI370" s="46" t="s">
        <v>29</v>
      </c>
    </row>
    <row r="371" spans="18:35" ht="19.5" customHeight="1">
      <c r="R371" s="35" t="s">
        <v>493</v>
      </c>
      <c r="S371" s="36" t="s">
        <v>612</v>
      </c>
      <c r="T371" s="37" t="s">
        <v>472</v>
      </c>
      <c r="U371" s="206" t="b">
        <f t="shared" si="48"/>
        <v>0</v>
      </c>
      <c r="V371" s="38" t="b">
        <f t="shared" si="50"/>
        <v>0</v>
      </c>
      <c r="W371" s="203" t="b">
        <f t="shared" si="49"/>
        <v>1</v>
      </c>
      <c r="X371" s="39" t="s">
        <v>76</v>
      </c>
      <c r="Y371" s="40" t="s">
        <v>27</v>
      </c>
      <c r="Z371" s="41">
        <v>16</v>
      </c>
      <c r="AA371" s="42" t="s">
        <v>28</v>
      </c>
      <c r="AB371" s="43" t="s">
        <v>29</v>
      </c>
      <c r="AC371" s="43" t="s">
        <v>29</v>
      </c>
      <c r="AD371" s="44" t="s">
        <v>29</v>
      </c>
      <c r="AE371" s="43" t="s">
        <v>29</v>
      </c>
      <c r="AF371" s="45" t="s">
        <v>30</v>
      </c>
      <c r="AG371" s="43" t="s">
        <v>30</v>
      </c>
      <c r="AH371" s="43" t="s">
        <v>30</v>
      </c>
      <c r="AI371" s="46" t="s">
        <v>29</v>
      </c>
    </row>
    <row r="372" spans="18:35" ht="19.5" customHeight="1">
      <c r="R372" s="35" t="s">
        <v>493</v>
      </c>
      <c r="S372" s="36" t="s">
        <v>613</v>
      </c>
      <c r="T372" s="37" t="s">
        <v>472</v>
      </c>
      <c r="U372" s="206" t="b">
        <f t="shared" si="48"/>
        <v>0</v>
      </c>
      <c r="V372" s="38" t="b">
        <f t="shared" si="50"/>
        <v>0</v>
      </c>
      <c r="W372" s="203" t="b">
        <f t="shared" si="49"/>
        <v>1</v>
      </c>
      <c r="X372" s="39" t="s">
        <v>76</v>
      </c>
      <c r="Y372" s="40" t="s">
        <v>27</v>
      </c>
      <c r="Z372" s="41">
        <v>15</v>
      </c>
      <c r="AA372" s="42" t="s">
        <v>28</v>
      </c>
      <c r="AB372" s="43" t="s">
        <v>29</v>
      </c>
      <c r="AC372" s="43" t="s">
        <v>29</v>
      </c>
      <c r="AD372" s="44" t="s">
        <v>29</v>
      </c>
      <c r="AE372" s="43" t="s">
        <v>29</v>
      </c>
      <c r="AF372" s="45" t="s">
        <v>30</v>
      </c>
      <c r="AG372" s="43" t="s">
        <v>30</v>
      </c>
      <c r="AH372" s="43" t="s">
        <v>30</v>
      </c>
      <c r="AI372" s="46" t="s">
        <v>29</v>
      </c>
    </row>
    <row r="373" spans="18:35" ht="19.5" customHeight="1">
      <c r="R373" s="35" t="s">
        <v>493</v>
      </c>
      <c r="S373" s="36" t="s">
        <v>614</v>
      </c>
      <c r="T373" s="37" t="s">
        <v>472</v>
      </c>
      <c r="U373" s="206" t="b">
        <f t="shared" si="48"/>
        <v>0</v>
      </c>
      <c r="V373" s="38" t="b">
        <f t="shared" si="50"/>
        <v>0</v>
      </c>
      <c r="W373" s="203" t="b">
        <f t="shared" si="49"/>
        <v>1</v>
      </c>
      <c r="X373" s="39" t="s">
        <v>76</v>
      </c>
      <c r="Y373" s="40" t="s">
        <v>27</v>
      </c>
      <c r="Z373" s="41">
        <v>10</v>
      </c>
      <c r="AA373" s="42" t="s">
        <v>28</v>
      </c>
      <c r="AB373" s="43" t="s">
        <v>29</v>
      </c>
      <c r="AC373" s="43" t="s">
        <v>29</v>
      </c>
      <c r="AD373" s="44" t="s">
        <v>29</v>
      </c>
      <c r="AE373" s="43" t="s">
        <v>29</v>
      </c>
      <c r="AF373" s="45" t="s">
        <v>30</v>
      </c>
      <c r="AG373" s="43" t="s">
        <v>30</v>
      </c>
      <c r="AH373" s="43" t="s">
        <v>30</v>
      </c>
      <c r="AI373" s="46" t="s">
        <v>29</v>
      </c>
    </row>
    <row r="374" spans="18:35" ht="19.5" customHeight="1">
      <c r="R374" s="35" t="s">
        <v>493</v>
      </c>
      <c r="S374" s="36" t="s">
        <v>615</v>
      </c>
      <c r="T374" s="37" t="s">
        <v>472</v>
      </c>
      <c r="U374" s="206" t="b">
        <f t="shared" si="48"/>
        <v>0</v>
      </c>
      <c r="V374" s="38" t="b">
        <f t="shared" si="50"/>
        <v>0</v>
      </c>
      <c r="W374" s="203" t="b">
        <f t="shared" si="49"/>
        <v>1</v>
      </c>
      <c r="X374" s="39" t="s">
        <v>76</v>
      </c>
      <c r="Y374" s="40" t="s">
        <v>27</v>
      </c>
      <c r="Z374" s="41">
        <v>10</v>
      </c>
      <c r="AA374" s="42" t="s">
        <v>28</v>
      </c>
      <c r="AB374" s="43" t="s">
        <v>29</v>
      </c>
      <c r="AC374" s="43" t="s">
        <v>29</v>
      </c>
      <c r="AD374" s="44" t="s">
        <v>29</v>
      </c>
      <c r="AE374" s="43" t="s">
        <v>29</v>
      </c>
      <c r="AF374" s="45" t="s">
        <v>30</v>
      </c>
      <c r="AG374" s="43" t="s">
        <v>30</v>
      </c>
      <c r="AH374" s="43" t="s">
        <v>30</v>
      </c>
      <c r="AI374" s="46" t="s">
        <v>29</v>
      </c>
    </row>
    <row r="375" spans="18:35" ht="19.5" customHeight="1">
      <c r="R375" s="35" t="s">
        <v>493</v>
      </c>
      <c r="S375" s="36" t="s">
        <v>616</v>
      </c>
      <c r="T375" s="37" t="s">
        <v>472</v>
      </c>
      <c r="U375" s="206" t="b">
        <f t="shared" si="48"/>
        <v>0</v>
      </c>
      <c r="V375" s="38" t="b">
        <f t="shared" si="50"/>
        <v>0</v>
      </c>
      <c r="W375" s="203" t="b">
        <f t="shared" si="49"/>
        <v>1</v>
      </c>
      <c r="X375" s="39" t="s">
        <v>76</v>
      </c>
      <c r="Y375" s="40" t="s">
        <v>27</v>
      </c>
      <c r="Z375" s="41">
        <v>11</v>
      </c>
      <c r="AA375" s="42" t="s">
        <v>28</v>
      </c>
      <c r="AB375" s="43" t="s">
        <v>29</v>
      </c>
      <c r="AC375" s="43" t="s">
        <v>29</v>
      </c>
      <c r="AD375" s="44" t="s">
        <v>29</v>
      </c>
      <c r="AE375" s="43" t="s">
        <v>29</v>
      </c>
      <c r="AF375" s="45" t="s">
        <v>30</v>
      </c>
      <c r="AG375" s="43" t="s">
        <v>30</v>
      </c>
      <c r="AH375" s="43" t="s">
        <v>30</v>
      </c>
      <c r="AI375" s="46" t="s">
        <v>29</v>
      </c>
    </row>
    <row r="376" spans="18:35" ht="19.5" customHeight="1">
      <c r="R376" s="35" t="s">
        <v>107</v>
      </c>
      <c r="S376" s="36" t="s">
        <v>617</v>
      </c>
      <c r="T376" s="37" t="s">
        <v>472</v>
      </c>
      <c r="U376" s="206" t="b">
        <f t="shared" si="48"/>
        <v>0</v>
      </c>
      <c r="V376" s="38" t="b">
        <f t="shared" si="50"/>
        <v>0</v>
      </c>
      <c r="W376" s="203" t="b">
        <f t="shared" si="49"/>
        <v>1</v>
      </c>
      <c r="X376" s="39" t="s">
        <v>26</v>
      </c>
      <c r="Y376" s="40" t="s">
        <v>27</v>
      </c>
      <c r="Z376" s="41">
        <v>13</v>
      </c>
      <c r="AA376" s="42" t="s">
        <v>28</v>
      </c>
      <c r="AB376" s="43" t="s">
        <v>29</v>
      </c>
      <c r="AC376" s="43" t="s">
        <v>29</v>
      </c>
      <c r="AD376" s="44" t="s">
        <v>29</v>
      </c>
      <c r="AE376" s="43" t="s">
        <v>29</v>
      </c>
      <c r="AF376" s="45" t="s">
        <v>30</v>
      </c>
      <c r="AG376" s="43" t="s">
        <v>30</v>
      </c>
      <c r="AH376" s="43" t="s">
        <v>30</v>
      </c>
      <c r="AI376" s="46" t="s">
        <v>29</v>
      </c>
    </row>
    <row r="377" spans="18:35" ht="19.5" customHeight="1">
      <c r="R377" s="35" t="s">
        <v>107</v>
      </c>
      <c r="S377" s="36" t="s">
        <v>618</v>
      </c>
      <c r="T377" s="37" t="s">
        <v>472</v>
      </c>
      <c r="U377" s="206" t="b">
        <f t="shared" si="48"/>
        <v>0</v>
      </c>
      <c r="V377" s="38" t="b">
        <f t="shared" si="50"/>
        <v>0</v>
      </c>
      <c r="W377" s="203" t="b">
        <f t="shared" si="49"/>
        <v>1</v>
      </c>
      <c r="X377" s="39" t="s">
        <v>26</v>
      </c>
      <c r="Y377" s="40" t="s">
        <v>27</v>
      </c>
      <c r="Z377" s="41">
        <v>22</v>
      </c>
      <c r="AA377" s="42" t="s">
        <v>28</v>
      </c>
      <c r="AB377" s="43" t="s">
        <v>29</v>
      </c>
      <c r="AC377" s="43" t="s">
        <v>29</v>
      </c>
      <c r="AD377" s="44" t="s">
        <v>29</v>
      </c>
      <c r="AE377" s="43" t="s">
        <v>29</v>
      </c>
      <c r="AF377" s="45" t="s">
        <v>30</v>
      </c>
      <c r="AG377" s="43" t="s">
        <v>30</v>
      </c>
      <c r="AH377" s="43" t="s">
        <v>30</v>
      </c>
      <c r="AI377" s="46" t="s">
        <v>29</v>
      </c>
    </row>
    <row r="378" spans="18:35" ht="19.5" customHeight="1">
      <c r="R378" s="35" t="s">
        <v>107</v>
      </c>
      <c r="S378" s="36" t="s">
        <v>619</v>
      </c>
      <c r="T378" s="37" t="s">
        <v>472</v>
      </c>
      <c r="U378" s="206" t="b">
        <f t="shared" si="48"/>
        <v>0</v>
      </c>
      <c r="V378" s="38" t="b">
        <f t="shared" si="50"/>
        <v>0</v>
      </c>
      <c r="W378" s="203" t="b">
        <f t="shared" si="49"/>
        <v>1</v>
      </c>
      <c r="X378" s="39" t="s">
        <v>26</v>
      </c>
      <c r="Y378" s="40" t="s">
        <v>27</v>
      </c>
      <c r="Z378" s="41">
        <v>18</v>
      </c>
      <c r="AA378" s="42" t="s">
        <v>28</v>
      </c>
      <c r="AB378" s="43" t="s">
        <v>29</v>
      </c>
      <c r="AC378" s="43" t="s">
        <v>29</v>
      </c>
      <c r="AD378" s="44" t="s">
        <v>29</v>
      </c>
      <c r="AE378" s="43" t="s">
        <v>29</v>
      </c>
      <c r="AF378" s="45" t="s">
        <v>30</v>
      </c>
      <c r="AG378" s="43" t="s">
        <v>30</v>
      </c>
      <c r="AH378" s="43" t="s">
        <v>30</v>
      </c>
      <c r="AI378" s="46" t="s">
        <v>29</v>
      </c>
    </row>
    <row r="379" spans="18:35" ht="19.5" customHeight="1">
      <c r="R379" s="35" t="s">
        <v>107</v>
      </c>
      <c r="S379" s="36" t="s">
        <v>620</v>
      </c>
      <c r="T379" s="37" t="s">
        <v>472</v>
      </c>
      <c r="U379" s="206" t="b">
        <f t="shared" si="48"/>
        <v>0</v>
      </c>
      <c r="V379" s="38" t="b">
        <f t="shared" si="50"/>
        <v>0</v>
      </c>
      <c r="W379" s="203" t="b">
        <f t="shared" si="49"/>
        <v>1</v>
      </c>
      <c r="X379" s="39" t="s">
        <v>26</v>
      </c>
      <c r="Y379" s="40" t="s">
        <v>41</v>
      </c>
      <c r="Z379" s="41">
        <v>16</v>
      </c>
      <c r="AA379" s="42" t="s">
        <v>28</v>
      </c>
      <c r="AB379" s="43" t="s">
        <v>29</v>
      </c>
      <c r="AC379" s="43" t="s">
        <v>29</v>
      </c>
      <c r="AD379" s="44" t="s">
        <v>29</v>
      </c>
      <c r="AE379" s="43" t="s">
        <v>29</v>
      </c>
      <c r="AF379" s="45" t="s">
        <v>29</v>
      </c>
      <c r="AG379" s="43" t="s">
        <v>30</v>
      </c>
      <c r="AH379" s="43" t="s">
        <v>30</v>
      </c>
      <c r="AI379" s="46" t="s">
        <v>29</v>
      </c>
    </row>
    <row r="380" spans="18:35" ht="19.5" customHeight="1">
      <c r="R380" s="35" t="s">
        <v>107</v>
      </c>
      <c r="S380" s="36" t="s">
        <v>621</v>
      </c>
      <c r="T380" s="37" t="s">
        <v>472</v>
      </c>
      <c r="U380" s="206" t="b">
        <f t="shared" si="48"/>
        <v>0</v>
      </c>
      <c r="V380" s="38" t="b">
        <f t="shared" si="50"/>
        <v>0</v>
      </c>
      <c r="W380" s="203" t="b">
        <f t="shared" si="49"/>
        <v>1</v>
      </c>
      <c r="X380" s="39" t="s">
        <v>26</v>
      </c>
      <c r="Y380" s="40" t="s">
        <v>27</v>
      </c>
      <c r="Z380" s="41">
        <v>32</v>
      </c>
      <c r="AA380" s="42" t="s">
        <v>28</v>
      </c>
      <c r="AB380" s="43" t="s">
        <v>29</v>
      </c>
      <c r="AC380" s="43" t="s">
        <v>29</v>
      </c>
      <c r="AD380" s="44" t="s">
        <v>29</v>
      </c>
      <c r="AE380" s="43" t="s">
        <v>29</v>
      </c>
      <c r="AF380" s="45" t="s">
        <v>30</v>
      </c>
      <c r="AG380" s="43" t="s">
        <v>30</v>
      </c>
      <c r="AH380" s="43" t="s">
        <v>30</v>
      </c>
      <c r="AI380" s="46" t="s">
        <v>29</v>
      </c>
    </row>
    <row r="381" spans="18:35" ht="19.5" customHeight="1">
      <c r="R381" s="35" t="s">
        <v>107</v>
      </c>
      <c r="S381" s="36" t="s">
        <v>622</v>
      </c>
      <c r="T381" s="37" t="s">
        <v>472</v>
      </c>
      <c r="U381" s="206" t="b">
        <f t="shared" si="48"/>
        <v>0</v>
      </c>
      <c r="V381" s="38" t="b">
        <f t="shared" si="50"/>
        <v>0</v>
      </c>
      <c r="W381" s="203" t="b">
        <f t="shared" si="49"/>
        <v>1</v>
      </c>
      <c r="X381" s="39" t="s">
        <v>26</v>
      </c>
      <c r="Y381" s="40" t="s">
        <v>41</v>
      </c>
      <c r="Z381" s="41">
        <v>15</v>
      </c>
      <c r="AA381" s="42" t="s">
        <v>28</v>
      </c>
      <c r="AB381" s="43" t="s">
        <v>29</v>
      </c>
      <c r="AC381" s="43" t="s">
        <v>29</v>
      </c>
      <c r="AD381" s="44" t="s">
        <v>29</v>
      </c>
      <c r="AE381" s="43" t="s">
        <v>29</v>
      </c>
      <c r="AF381" s="45" t="s">
        <v>29</v>
      </c>
      <c r="AG381" s="43" t="s">
        <v>30</v>
      </c>
      <c r="AH381" s="43" t="s">
        <v>30</v>
      </c>
      <c r="AI381" s="46" t="s">
        <v>29</v>
      </c>
    </row>
    <row r="382" spans="18:35" ht="19.5" customHeight="1">
      <c r="R382" s="35" t="s">
        <v>107</v>
      </c>
      <c r="S382" s="36" t="s">
        <v>521</v>
      </c>
      <c r="T382" s="37" t="s">
        <v>472</v>
      </c>
      <c r="U382" s="206" t="b">
        <f t="shared" si="48"/>
        <v>0</v>
      </c>
      <c r="V382" s="38" t="b">
        <f t="shared" si="50"/>
        <v>0</v>
      </c>
      <c r="W382" s="203" t="b">
        <f t="shared" si="49"/>
        <v>1</v>
      </c>
      <c r="X382" s="39" t="s">
        <v>26</v>
      </c>
      <c r="Y382" s="40" t="s">
        <v>27</v>
      </c>
      <c r="Z382" s="41">
        <v>12</v>
      </c>
      <c r="AA382" s="42" t="s">
        <v>28</v>
      </c>
      <c r="AB382" s="43" t="s">
        <v>29</v>
      </c>
      <c r="AC382" s="43" t="s">
        <v>29</v>
      </c>
      <c r="AD382" s="44" t="s">
        <v>29</v>
      </c>
      <c r="AE382" s="43" t="s">
        <v>29</v>
      </c>
      <c r="AF382" s="45" t="s">
        <v>30</v>
      </c>
      <c r="AG382" s="43" t="s">
        <v>30</v>
      </c>
      <c r="AH382" s="43" t="s">
        <v>30</v>
      </c>
      <c r="AI382" s="46" t="s">
        <v>29</v>
      </c>
    </row>
    <row r="383" spans="18:35" ht="19.5" customHeight="1">
      <c r="R383" s="35" t="s">
        <v>107</v>
      </c>
      <c r="S383" s="36" t="s">
        <v>623</v>
      </c>
      <c r="T383" s="37" t="s">
        <v>472</v>
      </c>
      <c r="U383" s="206" t="b">
        <f t="shared" si="48"/>
        <v>0</v>
      </c>
      <c r="V383" s="38" t="b">
        <f t="shared" si="50"/>
        <v>0</v>
      </c>
      <c r="W383" s="203" t="b">
        <f t="shared" si="49"/>
        <v>1</v>
      </c>
      <c r="X383" s="39" t="s">
        <v>26</v>
      </c>
      <c r="Y383" s="40" t="s">
        <v>27</v>
      </c>
      <c r="Z383" s="41">
        <v>16</v>
      </c>
      <c r="AA383" s="42" t="s">
        <v>28</v>
      </c>
      <c r="AB383" s="43" t="s">
        <v>29</v>
      </c>
      <c r="AC383" s="43" t="s">
        <v>29</v>
      </c>
      <c r="AD383" s="44" t="s">
        <v>29</v>
      </c>
      <c r="AE383" s="43" t="s">
        <v>29</v>
      </c>
      <c r="AF383" s="45" t="s">
        <v>30</v>
      </c>
      <c r="AG383" s="43" t="s">
        <v>30</v>
      </c>
      <c r="AH383" s="43" t="s">
        <v>30</v>
      </c>
      <c r="AI383" s="46" t="s">
        <v>29</v>
      </c>
    </row>
    <row r="384" spans="18:35" ht="19.5" customHeight="1">
      <c r="R384" s="35" t="s">
        <v>107</v>
      </c>
      <c r="S384" s="36" t="s">
        <v>524</v>
      </c>
      <c r="T384" s="37" t="s">
        <v>472</v>
      </c>
      <c r="U384" s="206" t="b">
        <f t="shared" si="48"/>
        <v>0</v>
      </c>
      <c r="V384" s="38" t="b">
        <f t="shared" si="50"/>
        <v>0</v>
      </c>
      <c r="W384" s="203" t="b">
        <f t="shared" si="49"/>
        <v>1</v>
      </c>
      <c r="X384" s="39" t="s">
        <v>26</v>
      </c>
      <c r="Y384" s="40" t="s">
        <v>27</v>
      </c>
      <c r="Z384" s="41">
        <v>65</v>
      </c>
      <c r="AA384" s="42" t="s">
        <v>28</v>
      </c>
      <c r="AB384" s="43" t="s">
        <v>29</v>
      </c>
      <c r="AC384" s="43" t="s">
        <v>29</v>
      </c>
      <c r="AD384" s="44" t="s">
        <v>29</v>
      </c>
      <c r="AE384" s="43" t="s">
        <v>29</v>
      </c>
      <c r="AF384" s="45" t="s">
        <v>30</v>
      </c>
      <c r="AG384" s="43" t="s">
        <v>30</v>
      </c>
      <c r="AH384" s="43" t="s">
        <v>30</v>
      </c>
      <c r="AI384" s="46" t="s">
        <v>29</v>
      </c>
    </row>
    <row r="385" spans="18:35" ht="19.5" customHeight="1">
      <c r="R385" s="35" t="s">
        <v>107</v>
      </c>
      <c r="S385" s="36" t="s">
        <v>425</v>
      </c>
      <c r="T385" s="37" t="s">
        <v>472</v>
      </c>
      <c r="U385" s="206" t="b">
        <f t="shared" si="48"/>
        <v>0</v>
      </c>
      <c r="V385" s="38" t="b">
        <f t="shared" si="50"/>
        <v>0</v>
      </c>
      <c r="W385" s="203" t="b">
        <f t="shared" si="49"/>
        <v>1</v>
      </c>
      <c r="X385" s="39" t="s">
        <v>26</v>
      </c>
      <c r="Y385" s="40" t="s">
        <v>27</v>
      </c>
      <c r="Z385" s="41">
        <v>16</v>
      </c>
      <c r="AA385" s="42" t="s">
        <v>28</v>
      </c>
      <c r="AB385" s="43" t="s">
        <v>29</v>
      </c>
      <c r="AC385" s="43" t="s">
        <v>29</v>
      </c>
      <c r="AD385" s="44" t="s">
        <v>29</v>
      </c>
      <c r="AE385" s="43" t="s">
        <v>29</v>
      </c>
      <c r="AF385" s="45" t="s">
        <v>30</v>
      </c>
      <c r="AG385" s="43" t="s">
        <v>30</v>
      </c>
      <c r="AH385" s="43" t="s">
        <v>30</v>
      </c>
      <c r="AI385" s="46" t="s">
        <v>29</v>
      </c>
    </row>
    <row r="386" spans="18:35" ht="19.5" customHeight="1">
      <c r="R386" s="35" t="s">
        <v>107</v>
      </c>
      <c r="S386" s="36" t="s">
        <v>511</v>
      </c>
      <c r="T386" s="37" t="s">
        <v>472</v>
      </c>
      <c r="U386" s="206" t="b">
        <f t="shared" si="48"/>
        <v>0</v>
      </c>
      <c r="V386" s="38" t="b">
        <f t="shared" si="50"/>
        <v>0</v>
      </c>
      <c r="W386" s="203" t="b">
        <f t="shared" si="49"/>
        <v>1</v>
      </c>
      <c r="X386" s="39" t="s">
        <v>26</v>
      </c>
      <c r="Y386" s="40" t="s">
        <v>27</v>
      </c>
      <c r="Z386" s="41">
        <v>14</v>
      </c>
      <c r="AA386" s="42" t="s">
        <v>28</v>
      </c>
      <c r="AB386" s="43" t="s">
        <v>29</v>
      </c>
      <c r="AC386" s="45" t="s">
        <v>29</v>
      </c>
      <c r="AD386" s="44" t="s">
        <v>29</v>
      </c>
      <c r="AE386" s="43" t="s">
        <v>29</v>
      </c>
      <c r="AF386" s="45" t="s">
        <v>30</v>
      </c>
      <c r="AG386" s="43" t="s">
        <v>30</v>
      </c>
      <c r="AH386" s="43" t="s">
        <v>30</v>
      </c>
      <c r="AI386" s="46" t="s">
        <v>29</v>
      </c>
    </row>
    <row r="387" spans="18:35" ht="19.5" customHeight="1">
      <c r="R387" s="35" t="s">
        <v>107</v>
      </c>
      <c r="S387" s="161" t="s">
        <v>531</v>
      </c>
      <c r="T387" s="37" t="s">
        <v>472</v>
      </c>
      <c r="U387" s="206" t="b">
        <f t="shared" si="48"/>
        <v>0</v>
      </c>
      <c r="V387" s="38" t="b">
        <f t="shared" si="50"/>
        <v>0</v>
      </c>
      <c r="W387" s="203" t="b">
        <f t="shared" si="49"/>
        <v>1</v>
      </c>
      <c r="X387" s="162" t="s">
        <v>34</v>
      </c>
      <c r="Y387" s="163" t="s">
        <v>27</v>
      </c>
      <c r="Z387" s="164">
        <v>19</v>
      </c>
      <c r="AA387" s="42" t="s">
        <v>28</v>
      </c>
      <c r="AB387" s="43" t="s">
        <v>29</v>
      </c>
      <c r="AC387" s="43" t="s">
        <v>29</v>
      </c>
      <c r="AD387" s="44" t="s">
        <v>29</v>
      </c>
      <c r="AE387" s="43" t="s">
        <v>29</v>
      </c>
      <c r="AF387" s="45" t="s">
        <v>30</v>
      </c>
      <c r="AG387" s="43" t="s">
        <v>30</v>
      </c>
      <c r="AH387" s="43" t="s">
        <v>30</v>
      </c>
      <c r="AI387" s="46" t="s">
        <v>29</v>
      </c>
    </row>
    <row r="388" spans="18:35" ht="19.5" customHeight="1">
      <c r="R388" s="35" t="s">
        <v>107</v>
      </c>
      <c r="S388" s="180" t="s">
        <v>435</v>
      </c>
      <c r="T388" s="37" t="s">
        <v>472</v>
      </c>
      <c r="U388" s="206" t="b">
        <f t="shared" si="48"/>
        <v>0</v>
      </c>
      <c r="V388" s="38" t="b">
        <f t="shared" si="50"/>
        <v>0</v>
      </c>
      <c r="W388" s="203" t="b">
        <f t="shared" si="49"/>
        <v>1</v>
      </c>
      <c r="X388" s="181" t="s">
        <v>34</v>
      </c>
      <c r="Y388" s="182" t="s">
        <v>27</v>
      </c>
      <c r="Z388" s="164">
        <v>20</v>
      </c>
      <c r="AA388" s="42" t="s">
        <v>28</v>
      </c>
      <c r="AB388" s="43" t="s">
        <v>29</v>
      </c>
      <c r="AC388" s="43" t="s">
        <v>29</v>
      </c>
      <c r="AD388" s="44" t="s">
        <v>29</v>
      </c>
      <c r="AE388" s="43" t="s">
        <v>29</v>
      </c>
      <c r="AF388" s="45" t="s">
        <v>30</v>
      </c>
      <c r="AG388" s="43" t="s">
        <v>30</v>
      </c>
      <c r="AH388" s="43" t="s">
        <v>30</v>
      </c>
      <c r="AI388" s="46" t="s">
        <v>29</v>
      </c>
    </row>
    <row r="389" spans="18:35" ht="19.5" customHeight="1">
      <c r="R389" s="35" t="s">
        <v>107</v>
      </c>
      <c r="S389" s="180" t="s">
        <v>624</v>
      </c>
      <c r="T389" s="37" t="s">
        <v>472</v>
      </c>
      <c r="U389" s="206" t="b">
        <f t="shared" si="48"/>
        <v>0</v>
      </c>
      <c r="V389" s="38" t="b">
        <f t="shared" si="50"/>
        <v>0</v>
      </c>
      <c r="W389" s="203" t="b">
        <f t="shared" si="49"/>
        <v>1</v>
      </c>
      <c r="X389" s="181" t="s">
        <v>34</v>
      </c>
      <c r="Y389" s="182" t="s">
        <v>27</v>
      </c>
      <c r="Z389" s="164">
        <v>26</v>
      </c>
      <c r="AA389" s="42" t="s">
        <v>28</v>
      </c>
      <c r="AB389" s="43" t="s">
        <v>29</v>
      </c>
      <c r="AC389" s="43" t="s">
        <v>29</v>
      </c>
      <c r="AD389" s="44" t="s">
        <v>29</v>
      </c>
      <c r="AE389" s="43" t="s">
        <v>29</v>
      </c>
      <c r="AF389" s="45" t="s">
        <v>30</v>
      </c>
      <c r="AG389" s="43" t="s">
        <v>30</v>
      </c>
      <c r="AH389" s="43" t="s">
        <v>30</v>
      </c>
      <c r="AI389" s="46" t="s">
        <v>29</v>
      </c>
    </row>
    <row r="390" spans="18:35" ht="19.5" customHeight="1">
      <c r="R390" s="35" t="s">
        <v>107</v>
      </c>
      <c r="S390" s="180" t="s">
        <v>452</v>
      </c>
      <c r="T390" s="37" t="s">
        <v>472</v>
      </c>
      <c r="U390" s="206" t="b">
        <f t="shared" si="48"/>
        <v>0</v>
      </c>
      <c r="V390" s="38" t="b">
        <f t="shared" si="50"/>
        <v>0</v>
      </c>
      <c r="W390" s="203" t="b">
        <f t="shared" si="49"/>
        <v>1</v>
      </c>
      <c r="X390" s="181" t="s">
        <v>34</v>
      </c>
      <c r="Y390" s="182" t="s">
        <v>27</v>
      </c>
      <c r="Z390" s="164">
        <v>13</v>
      </c>
      <c r="AA390" s="42" t="s">
        <v>28</v>
      </c>
      <c r="AB390" s="43" t="s">
        <v>29</v>
      </c>
      <c r="AC390" s="43" t="s">
        <v>29</v>
      </c>
      <c r="AD390" s="44" t="s">
        <v>29</v>
      </c>
      <c r="AE390" s="43" t="s">
        <v>29</v>
      </c>
      <c r="AF390" s="45" t="s">
        <v>30</v>
      </c>
      <c r="AG390" s="43" t="s">
        <v>30</v>
      </c>
      <c r="AH390" s="43" t="s">
        <v>30</v>
      </c>
      <c r="AI390" s="46" t="s">
        <v>29</v>
      </c>
    </row>
    <row r="391" spans="18:35" ht="19.5" customHeight="1">
      <c r="R391" s="35" t="s">
        <v>107</v>
      </c>
      <c r="S391" s="180" t="s">
        <v>625</v>
      </c>
      <c r="T391" s="37" t="s">
        <v>472</v>
      </c>
      <c r="U391" s="206" t="b">
        <f t="shared" si="48"/>
        <v>0</v>
      </c>
      <c r="V391" s="38" t="b">
        <f t="shared" si="50"/>
        <v>0</v>
      </c>
      <c r="W391" s="203" t="b">
        <f t="shared" si="49"/>
        <v>1</v>
      </c>
      <c r="X391" s="181" t="s">
        <v>34</v>
      </c>
      <c r="Y391" s="182" t="s">
        <v>41</v>
      </c>
      <c r="Z391" s="164">
        <v>22</v>
      </c>
      <c r="AA391" s="42" t="s">
        <v>28</v>
      </c>
      <c r="AB391" s="43" t="s">
        <v>29</v>
      </c>
      <c r="AC391" s="43" t="s">
        <v>29</v>
      </c>
      <c r="AD391" s="44" t="s">
        <v>29</v>
      </c>
      <c r="AE391" s="43" t="s">
        <v>29</v>
      </c>
      <c r="AF391" s="45" t="s">
        <v>29</v>
      </c>
      <c r="AG391" s="43" t="s">
        <v>30</v>
      </c>
      <c r="AH391" s="43" t="s">
        <v>30</v>
      </c>
      <c r="AI391" s="46" t="s">
        <v>29</v>
      </c>
    </row>
    <row r="392" spans="18:35" ht="19.5" customHeight="1">
      <c r="R392" s="35" t="s">
        <v>107</v>
      </c>
      <c r="S392" s="180" t="s">
        <v>626</v>
      </c>
      <c r="T392" s="37" t="s">
        <v>472</v>
      </c>
      <c r="U392" s="206" t="b">
        <f t="shared" si="48"/>
        <v>0</v>
      </c>
      <c r="V392" s="38" t="b">
        <f t="shared" si="50"/>
        <v>0</v>
      </c>
      <c r="W392" s="203" t="b">
        <f t="shared" si="49"/>
        <v>1</v>
      </c>
      <c r="X392" s="181" t="s">
        <v>34</v>
      </c>
      <c r="Y392" s="182" t="s">
        <v>41</v>
      </c>
      <c r="Z392" s="164">
        <v>15</v>
      </c>
      <c r="AA392" s="42" t="s">
        <v>28</v>
      </c>
      <c r="AB392" s="43" t="s">
        <v>29</v>
      </c>
      <c r="AC392" s="43" t="s">
        <v>29</v>
      </c>
      <c r="AD392" s="44" t="s">
        <v>29</v>
      </c>
      <c r="AE392" s="43" t="s">
        <v>29</v>
      </c>
      <c r="AF392" s="45" t="s">
        <v>29</v>
      </c>
      <c r="AG392" s="43" t="s">
        <v>30</v>
      </c>
      <c r="AH392" s="43" t="s">
        <v>30</v>
      </c>
      <c r="AI392" s="46" t="s">
        <v>29</v>
      </c>
    </row>
    <row r="393" spans="18:35" ht="19.5" customHeight="1">
      <c r="R393" s="35" t="s">
        <v>107</v>
      </c>
      <c r="S393" s="180" t="s">
        <v>627</v>
      </c>
      <c r="T393" s="37" t="s">
        <v>472</v>
      </c>
      <c r="U393" s="206" t="b">
        <f t="shared" si="48"/>
        <v>0</v>
      </c>
      <c r="V393" s="38" t="b">
        <f t="shared" si="50"/>
        <v>0</v>
      </c>
      <c r="W393" s="203" t="b">
        <f t="shared" si="49"/>
        <v>1</v>
      </c>
      <c r="X393" s="181" t="s">
        <v>34</v>
      </c>
      <c r="Y393" s="182" t="s">
        <v>27</v>
      </c>
      <c r="Z393" s="164">
        <v>34</v>
      </c>
      <c r="AA393" s="42" t="s">
        <v>28</v>
      </c>
      <c r="AB393" s="43" t="s">
        <v>29</v>
      </c>
      <c r="AC393" s="43" t="s">
        <v>29</v>
      </c>
      <c r="AD393" s="44" t="s">
        <v>29</v>
      </c>
      <c r="AE393" s="43" t="s">
        <v>29</v>
      </c>
      <c r="AF393" s="45" t="s">
        <v>30</v>
      </c>
      <c r="AG393" s="43" t="s">
        <v>30</v>
      </c>
      <c r="AH393" s="43" t="s">
        <v>30</v>
      </c>
      <c r="AI393" s="46" t="s">
        <v>29</v>
      </c>
    </row>
    <row r="394" spans="18:35" ht="19.5" customHeight="1">
      <c r="R394" s="35" t="s">
        <v>107</v>
      </c>
      <c r="S394" s="180" t="s">
        <v>423</v>
      </c>
      <c r="T394" s="37" t="s">
        <v>472</v>
      </c>
      <c r="U394" s="206" t="b">
        <f t="shared" si="48"/>
        <v>0</v>
      </c>
      <c r="V394" s="38" t="b">
        <f t="shared" si="50"/>
        <v>0</v>
      </c>
      <c r="W394" s="203" t="b">
        <f t="shared" si="49"/>
        <v>1</v>
      </c>
      <c r="X394" s="181" t="s">
        <v>34</v>
      </c>
      <c r="Y394" s="182" t="s">
        <v>27</v>
      </c>
      <c r="Z394" s="164">
        <v>36</v>
      </c>
      <c r="AA394" s="42" t="s">
        <v>28</v>
      </c>
      <c r="AB394" s="43" t="s">
        <v>29</v>
      </c>
      <c r="AC394" s="43" t="s">
        <v>29</v>
      </c>
      <c r="AD394" s="44" t="s">
        <v>29</v>
      </c>
      <c r="AE394" s="43" t="s">
        <v>29</v>
      </c>
      <c r="AF394" s="45" t="s">
        <v>30</v>
      </c>
      <c r="AG394" s="43" t="s">
        <v>30</v>
      </c>
      <c r="AH394" s="43" t="s">
        <v>30</v>
      </c>
      <c r="AI394" s="46" t="s">
        <v>29</v>
      </c>
    </row>
    <row r="395" spans="18:35" ht="19.5" customHeight="1">
      <c r="R395" s="35" t="s">
        <v>107</v>
      </c>
      <c r="S395" s="180" t="s">
        <v>628</v>
      </c>
      <c r="T395" s="37" t="s">
        <v>472</v>
      </c>
      <c r="U395" s="206" t="b">
        <f t="shared" ref="U395:U458" si="51">IF(W395=FALSE,FALSE,IF(V395=FALSE,FALSE,TRUE))</f>
        <v>0</v>
      </c>
      <c r="V395" s="38" t="b">
        <f t="shared" si="50"/>
        <v>0</v>
      </c>
      <c r="W395" s="203" t="b">
        <f t="shared" ref="W395:W458" si="52">IF($J$25="선택중복",FALSE,TRUE)</f>
        <v>1</v>
      </c>
      <c r="X395" s="181" t="s">
        <v>34</v>
      </c>
      <c r="Y395" s="182" t="s">
        <v>27</v>
      </c>
      <c r="Z395" s="164">
        <v>28</v>
      </c>
      <c r="AA395" s="42" t="s">
        <v>28</v>
      </c>
      <c r="AB395" s="43" t="s">
        <v>29</v>
      </c>
      <c r="AC395" s="43" t="s">
        <v>29</v>
      </c>
      <c r="AD395" s="44" t="s">
        <v>29</v>
      </c>
      <c r="AE395" s="43" t="s">
        <v>29</v>
      </c>
      <c r="AF395" s="45" t="s">
        <v>30</v>
      </c>
      <c r="AG395" s="43" t="s">
        <v>30</v>
      </c>
      <c r="AH395" s="43" t="s">
        <v>30</v>
      </c>
      <c r="AI395" s="46" t="s">
        <v>29</v>
      </c>
    </row>
    <row r="396" spans="18:35" ht="19.5" customHeight="1">
      <c r="R396" s="35" t="s">
        <v>554</v>
      </c>
      <c r="S396" s="36" t="s">
        <v>381</v>
      </c>
      <c r="T396" s="37" t="s">
        <v>472</v>
      </c>
      <c r="U396" s="206" t="b">
        <f t="shared" si="51"/>
        <v>0</v>
      </c>
      <c r="V396" s="38" t="b">
        <f t="shared" si="50"/>
        <v>0</v>
      </c>
      <c r="W396" s="203" t="b">
        <f t="shared" si="52"/>
        <v>1</v>
      </c>
      <c r="X396" s="39" t="s">
        <v>76</v>
      </c>
      <c r="Y396" s="40" t="s">
        <v>27</v>
      </c>
      <c r="Z396" s="41">
        <v>18</v>
      </c>
      <c r="AA396" s="42" t="s">
        <v>28</v>
      </c>
      <c r="AB396" s="43" t="s">
        <v>29</v>
      </c>
      <c r="AC396" s="43" t="s">
        <v>29</v>
      </c>
      <c r="AD396" s="44" t="s">
        <v>29</v>
      </c>
      <c r="AE396" s="43" t="s">
        <v>29</v>
      </c>
      <c r="AF396" s="45" t="s">
        <v>30</v>
      </c>
      <c r="AG396" s="43" t="s">
        <v>30</v>
      </c>
      <c r="AH396" s="43" t="s">
        <v>30</v>
      </c>
      <c r="AI396" s="46" t="s">
        <v>29</v>
      </c>
    </row>
    <row r="397" spans="18:35" ht="19.5" customHeight="1">
      <c r="R397" s="35" t="s">
        <v>554</v>
      </c>
      <c r="S397" s="36" t="s">
        <v>629</v>
      </c>
      <c r="T397" s="37" t="s">
        <v>472</v>
      </c>
      <c r="U397" s="206" t="b">
        <f t="shared" si="51"/>
        <v>0</v>
      </c>
      <c r="V397" s="38" t="b">
        <f t="shared" si="50"/>
        <v>0</v>
      </c>
      <c r="W397" s="203" t="b">
        <f t="shared" si="52"/>
        <v>1</v>
      </c>
      <c r="X397" s="39" t="s">
        <v>76</v>
      </c>
      <c r="Y397" s="40" t="s">
        <v>27</v>
      </c>
      <c r="Z397" s="41">
        <v>56</v>
      </c>
      <c r="AA397" s="42" t="s">
        <v>28</v>
      </c>
      <c r="AB397" s="43" t="s">
        <v>29</v>
      </c>
      <c r="AC397" s="43" t="s">
        <v>29</v>
      </c>
      <c r="AD397" s="44" t="s">
        <v>29</v>
      </c>
      <c r="AE397" s="43" t="s">
        <v>29</v>
      </c>
      <c r="AF397" s="45" t="s">
        <v>30</v>
      </c>
      <c r="AG397" s="43" t="s">
        <v>30</v>
      </c>
      <c r="AH397" s="43" t="s">
        <v>30</v>
      </c>
      <c r="AI397" s="46" t="s">
        <v>29</v>
      </c>
    </row>
    <row r="398" spans="18:35" ht="19.5" customHeight="1">
      <c r="R398" s="35" t="s">
        <v>554</v>
      </c>
      <c r="S398" s="36" t="s">
        <v>595</v>
      </c>
      <c r="T398" s="37" t="s">
        <v>472</v>
      </c>
      <c r="U398" s="206" t="b">
        <f t="shared" si="51"/>
        <v>0</v>
      </c>
      <c r="V398" s="38" t="b">
        <f t="shared" si="50"/>
        <v>0</v>
      </c>
      <c r="W398" s="203" t="b">
        <f t="shared" si="52"/>
        <v>1</v>
      </c>
      <c r="X398" s="39" t="s">
        <v>76</v>
      </c>
      <c r="Y398" s="40" t="s">
        <v>27</v>
      </c>
      <c r="Z398" s="41">
        <v>21</v>
      </c>
      <c r="AA398" s="42" t="s">
        <v>28</v>
      </c>
      <c r="AB398" s="43" t="s">
        <v>29</v>
      </c>
      <c r="AC398" s="43" t="s">
        <v>29</v>
      </c>
      <c r="AD398" s="44" t="s">
        <v>29</v>
      </c>
      <c r="AE398" s="43" t="s">
        <v>29</v>
      </c>
      <c r="AF398" s="45" t="s">
        <v>30</v>
      </c>
      <c r="AG398" s="43" t="s">
        <v>30</v>
      </c>
      <c r="AH398" s="43" t="s">
        <v>30</v>
      </c>
      <c r="AI398" s="46" t="s">
        <v>29</v>
      </c>
    </row>
    <row r="399" spans="18:35" ht="19.5" customHeight="1">
      <c r="R399" s="35" t="s">
        <v>554</v>
      </c>
      <c r="S399" s="36" t="s">
        <v>394</v>
      </c>
      <c r="T399" s="37" t="s">
        <v>472</v>
      </c>
      <c r="U399" s="206" t="b">
        <f t="shared" si="51"/>
        <v>0</v>
      </c>
      <c r="V399" s="38" t="b">
        <f t="shared" si="50"/>
        <v>0</v>
      </c>
      <c r="W399" s="203" t="b">
        <f t="shared" si="52"/>
        <v>1</v>
      </c>
      <c r="X399" s="39" t="s">
        <v>76</v>
      </c>
      <c r="Y399" s="40" t="s">
        <v>27</v>
      </c>
      <c r="Z399" s="41">
        <v>12</v>
      </c>
      <c r="AA399" s="42" t="s">
        <v>28</v>
      </c>
      <c r="AB399" s="43" t="s">
        <v>29</v>
      </c>
      <c r="AC399" s="43" t="s">
        <v>29</v>
      </c>
      <c r="AD399" s="44" t="s">
        <v>29</v>
      </c>
      <c r="AE399" s="43" t="s">
        <v>29</v>
      </c>
      <c r="AF399" s="45" t="s">
        <v>30</v>
      </c>
      <c r="AG399" s="43" t="s">
        <v>30</v>
      </c>
      <c r="AH399" s="43" t="s">
        <v>30</v>
      </c>
      <c r="AI399" s="46" t="s">
        <v>29</v>
      </c>
    </row>
    <row r="400" spans="18:35" ht="19.5" customHeight="1">
      <c r="R400" s="35" t="s">
        <v>554</v>
      </c>
      <c r="S400" s="36" t="s">
        <v>630</v>
      </c>
      <c r="T400" s="37" t="s">
        <v>472</v>
      </c>
      <c r="U400" s="206" t="b">
        <f t="shared" si="51"/>
        <v>0</v>
      </c>
      <c r="V400" s="38" t="b">
        <f t="shared" si="50"/>
        <v>0</v>
      </c>
      <c r="W400" s="203" t="b">
        <f t="shared" si="52"/>
        <v>1</v>
      </c>
      <c r="X400" s="39" t="s">
        <v>76</v>
      </c>
      <c r="Y400" s="40" t="s">
        <v>27</v>
      </c>
      <c r="Z400" s="41">
        <v>50</v>
      </c>
      <c r="AA400" s="42" t="s">
        <v>28</v>
      </c>
      <c r="AB400" s="43" t="s">
        <v>29</v>
      </c>
      <c r="AC400" s="43" t="s">
        <v>29</v>
      </c>
      <c r="AD400" s="44" t="s">
        <v>29</v>
      </c>
      <c r="AE400" s="43" t="s">
        <v>29</v>
      </c>
      <c r="AF400" s="45" t="s">
        <v>30</v>
      </c>
      <c r="AG400" s="43" t="s">
        <v>30</v>
      </c>
      <c r="AH400" s="43" t="s">
        <v>30</v>
      </c>
      <c r="AI400" s="46" t="s">
        <v>29</v>
      </c>
    </row>
    <row r="401" spans="18:35" ht="19.5" customHeight="1">
      <c r="R401" s="35" t="s">
        <v>554</v>
      </c>
      <c r="S401" s="36" t="s">
        <v>164</v>
      </c>
      <c r="T401" s="37" t="s">
        <v>472</v>
      </c>
      <c r="U401" s="206" t="b">
        <f t="shared" si="51"/>
        <v>0</v>
      </c>
      <c r="V401" s="38" t="b">
        <f t="shared" si="50"/>
        <v>0</v>
      </c>
      <c r="W401" s="203" t="b">
        <f t="shared" si="52"/>
        <v>1</v>
      </c>
      <c r="X401" s="39" t="s">
        <v>76</v>
      </c>
      <c r="Y401" s="40" t="s">
        <v>27</v>
      </c>
      <c r="Z401" s="41">
        <v>7</v>
      </c>
      <c r="AA401" s="42" t="s">
        <v>28</v>
      </c>
      <c r="AB401" s="43" t="s">
        <v>29</v>
      </c>
      <c r="AC401" s="43" t="s">
        <v>29</v>
      </c>
      <c r="AD401" s="44" t="s">
        <v>29</v>
      </c>
      <c r="AE401" s="43" t="s">
        <v>29</v>
      </c>
      <c r="AF401" s="45" t="s">
        <v>30</v>
      </c>
      <c r="AG401" s="43" t="s">
        <v>30</v>
      </c>
      <c r="AH401" s="43" t="s">
        <v>30</v>
      </c>
      <c r="AI401" s="46" t="s">
        <v>29</v>
      </c>
    </row>
    <row r="402" spans="18:35" ht="19.5" customHeight="1">
      <c r="R402" s="35" t="s">
        <v>554</v>
      </c>
      <c r="S402" s="36" t="s">
        <v>631</v>
      </c>
      <c r="T402" s="37" t="s">
        <v>472</v>
      </c>
      <c r="U402" s="206" t="b">
        <f t="shared" si="51"/>
        <v>0</v>
      </c>
      <c r="V402" s="38" t="b">
        <f t="shared" si="50"/>
        <v>0</v>
      </c>
      <c r="W402" s="203" t="b">
        <f t="shared" si="52"/>
        <v>1</v>
      </c>
      <c r="X402" s="39" t="s">
        <v>76</v>
      </c>
      <c r="Y402" s="40" t="s">
        <v>27</v>
      </c>
      <c r="Z402" s="41">
        <v>108</v>
      </c>
      <c r="AA402" s="42" t="s">
        <v>28</v>
      </c>
      <c r="AB402" s="43" t="s">
        <v>29</v>
      </c>
      <c r="AC402" s="43" t="s">
        <v>29</v>
      </c>
      <c r="AD402" s="44" t="s">
        <v>29</v>
      </c>
      <c r="AE402" s="43" t="s">
        <v>29</v>
      </c>
      <c r="AF402" s="45" t="s">
        <v>30</v>
      </c>
      <c r="AG402" s="43" t="s">
        <v>30</v>
      </c>
      <c r="AH402" s="43" t="s">
        <v>30</v>
      </c>
      <c r="AI402" s="46" t="s">
        <v>29</v>
      </c>
    </row>
    <row r="403" spans="18:35" ht="19.5" customHeight="1">
      <c r="R403" s="35" t="s">
        <v>554</v>
      </c>
      <c r="S403" s="36" t="s">
        <v>632</v>
      </c>
      <c r="T403" s="37" t="s">
        <v>472</v>
      </c>
      <c r="U403" s="206" t="b">
        <f t="shared" si="51"/>
        <v>0</v>
      </c>
      <c r="V403" s="38" t="b">
        <f t="shared" si="50"/>
        <v>0</v>
      </c>
      <c r="W403" s="203" t="b">
        <f t="shared" si="52"/>
        <v>1</v>
      </c>
      <c r="X403" s="39" t="s">
        <v>76</v>
      </c>
      <c r="Y403" s="40" t="s">
        <v>27</v>
      </c>
      <c r="Z403" s="41">
        <v>78</v>
      </c>
      <c r="AA403" s="42" t="s">
        <v>28</v>
      </c>
      <c r="AB403" s="43" t="s">
        <v>29</v>
      </c>
      <c r="AC403" s="43" t="s">
        <v>29</v>
      </c>
      <c r="AD403" s="44" t="s">
        <v>29</v>
      </c>
      <c r="AE403" s="43" t="s">
        <v>29</v>
      </c>
      <c r="AF403" s="45" t="s">
        <v>30</v>
      </c>
      <c r="AG403" s="43" t="s">
        <v>30</v>
      </c>
      <c r="AH403" s="43" t="s">
        <v>30</v>
      </c>
      <c r="AI403" s="46" t="s">
        <v>29</v>
      </c>
    </row>
    <row r="404" spans="18:35" ht="19.5" customHeight="1">
      <c r="R404" s="35" t="s">
        <v>554</v>
      </c>
      <c r="S404" s="36" t="s">
        <v>633</v>
      </c>
      <c r="T404" s="37" t="s">
        <v>472</v>
      </c>
      <c r="U404" s="206" t="b">
        <f t="shared" si="51"/>
        <v>0</v>
      </c>
      <c r="V404" s="38" t="b">
        <f t="shared" si="50"/>
        <v>0</v>
      </c>
      <c r="W404" s="203" t="b">
        <f t="shared" si="52"/>
        <v>1</v>
      </c>
      <c r="X404" s="39" t="s">
        <v>76</v>
      </c>
      <c r="Y404" s="40" t="s">
        <v>27</v>
      </c>
      <c r="Z404" s="41">
        <v>76</v>
      </c>
      <c r="AA404" s="42" t="s">
        <v>28</v>
      </c>
      <c r="AB404" s="43" t="s">
        <v>29</v>
      </c>
      <c r="AC404" s="43" t="s">
        <v>29</v>
      </c>
      <c r="AD404" s="44" t="s">
        <v>29</v>
      </c>
      <c r="AE404" s="43" t="s">
        <v>29</v>
      </c>
      <c r="AF404" s="45" t="s">
        <v>30</v>
      </c>
      <c r="AG404" s="43" t="s">
        <v>30</v>
      </c>
      <c r="AH404" s="43" t="s">
        <v>30</v>
      </c>
      <c r="AI404" s="46" t="s">
        <v>29</v>
      </c>
    </row>
    <row r="405" spans="18:35" ht="19.5" customHeight="1">
      <c r="R405" s="35" t="s">
        <v>554</v>
      </c>
      <c r="S405" s="36" t="s">
        <v>514</v>
      </c>
      <c r="T405" s="37" t="s">
        <v>472</v>
      </c>
      <c r="U405" s="206" t="b">
        <f t="shared" si="51"/>
        <v>0</v>
      </c>
      <c r="V405" s="38" t="b">
        <f t="shared" si="50"/>
        <v>0</v>
      </c>
      <c r="W405" s="203" t="b">
        <f t="shared" si="52"/>
        <v>1</v>
      </c>
      <c r="X405" s="39" t="s">
        <v>76</v>
      </c>
      <c r="Y405" s="40" t="s">
        <v>27</v>
      </c>
      <c r="Z405" s="41">
        <v>20</v>
      </c>
      <c r="AA405" s="42" t="s">
        <v>28</v>
      </c>
      <c r="AB405" s="43" t="s">
        <v>29</v>
      </c>
      <c r="AC405" s="43" t="s">
        <v>29</v>
      </c>
      <c r="AD405" s="44" t="s">
        <v>29</v>
      </c>
      <c r="AE405" s="43" t="s">
        <v>29</v>
      </c>
      <c r="AF405" s="45" t="s">
        <v>30</v>
      </c>
      <c r="AG405" s="43" t="s">
        <v>30</v>
      </c>
      <c r="AH405" s="43" t="s">
        <v>30</v>
      </c>
      <c r="AI405" s="46" t="s">
        <v>29</v>
      </c>
    </row>
    <row r="406" spans="18:35" ht="19.5" customHeight="1">
      <c r="R406" s="35" t="s">
        <v>152</v>
      </c>
      <c r="S406" s="141" t="s">
        <v>381</v>
      </c>
      <c r="T406" s="37" t="s">
        <v>472</v>
      </c>
      <c r="U406" s="206" t="b">
        <f t="shared" si="51"/>
        <v>0</v>
      </c>
      <c r="V406" s="38" t="b">
        <f t="shared" si="50"/>
        <v>0</v>
      </c>
      <c r="W406" s="203" t="b">
        <f t="shared" si="52"/>
        <v>1</v>
      </c>
      <c r="X406" s="39" t="s">
        <v>26</v>
      </c>
      <c r="Y406" s="40" t="s">
        <v>27</v>
      </c>
      <c r="Z406" s="41">
        <v>29</v>
      </c>
      <c r="AA406" s="42" t="s">
        <v>28</v>
      </c>
      <c r="AB406" s="43" t="s">
        <v>29</v>
      </c>
      <c r="AC406" s="43" t="s">
        <v>29</v>
      </c>
      <c r="AD406" s="44" t="s">
        <v>29</v>
      </c>
      <c r="AE406" s="43" t="s">
        <v>29</v>
      </c>
      <c r="AF406" s="45" t="s">
        <v>30</v>
      </c>
      <c r="AG406" s="43" t="s">
        <v>30</v>
      </c>
      <c r="AH406" s="43" t="s">
        <v>30</v>
      </c>
      <c r="AI406" s="46" t="s">
        <v>29</v>
      </c>
    </row>
    <row r="407" spans="18:35" ht="19.5" customHeight="1">
      <c r="R407" s="35" t="s">
        <v>152</v>
      </c>
      <c r="S407" s="36" t="s">
        <v>634</v>
      </c>
      <c r="T407" s="37" t="s">
        <v>472</v>
      </c>
      <c r="U407" s="206" t="b">
        <f t="shared" si="51"/>
        <v>0</v>
      </c>
      <c r="V407" s="38" t="b">
        <f t="shared" si="50"/>
        <v>0</v>
      </c>
      <c r="W407" s="203" t="b">
        <f t="shared" si="52"/>
        <v>1</v>
      </c>
      <c r="X407" s="39" t="s">
        <v>26</v>
      </c>
      <c r="Y407" s="40" t="s">
        <v>27</v>
      </c>
      <c r="Z407" s="41">
        <v>20</v>
      </c>
      <c r="AA407" s="42" t="s">
        <v>28</v>
      </c>
      <c r="AB407" s="43" t="s">
        <v>29</v>
      </c>
      <c r="AC407" s="43" t="s">
        <v>29</v>
      </c>
      <c r="AD407" s="44" t="s">
        <v>29</v>
      </c>
      <c r="AE407" s="43" t="s">
        <v>29</v>
      </c>
      <c r="AF407" s="45" t="s">
        <v>30</v>
      </c>
      <c r="AG407" s="43" t="s">
        <v>30</v>
      </c>
      <c r="AH407" s="43" t="s">
        <v>30</v>
      </c>
      <c r="AI407" s="46" t="s">
        <v>29</v>
      </c>
    </row>
    <row r="408" spans="18:35" ht="19.5" customHeight="1">
      <c r="R408" s="35" t="s">
        <v>152</v>
      </c>
      <c r="S408" s="36" t="s">
        <v>483</v>
      </c>
      <c r="T408" s="37" t="s">
        <v>472</v>
      </c>
      <c r="U408" s="206" t="b">
        <f t="shared" si="51"/>
        <v>0</v>
      </c>
      <c r="V408" s="38" t="b">
        <f t="shared" si="50"/>
        <v>0</v>
      </c>
      <c r="W408" s="203" t="b">
        <f t="shared" si="52"/>
        <v>1</v>
      </c>
      <c r="X408" s="39" t="s">
        <v>26</v>
      </c>
      <c r="Y408" s="40" t="s">
        <v>27</v>
      </c>
      <c r="Z408" s="41">
        <v>18</v>
      </c>
      <c r="AA408" s="42" t="s">
        <v>28</v>
      </c>
      <c r="AB408" s="43" t="s">
        <v>29</v>
      </c>
      <c r="AC408" s="43" t="s">
        <v>29</v>
      </c>
      <c r="AD408" s="44" t="s">
        <v>29</v>
      </c>
      <c r="AE408" s="43" t="s">
        <v>29</v>
      </c>
      <c r="AF408" s="45" t="s">
        <v>30</v>
      </c>
      <c r="AG408" s="43" t="s">
        <v>30</v>
      </c>
      <c r="AH408" s="43" t="s">
        <v>30</v>
      </c>
      <c r="AI408" s="46" t="s">
        <v>29</v>
      </c>
    </row>
    <row r="409" spans="18:35" ht="19.5" customHeight="1">
      <c r="R409" s="35" t="s">
        <v>152</v>
      </c>
      <c r="S409" s="36" t="s">
        <v>635</v>
      </c>
      <c r="T409" s="37" t="s">
        <v>472</v>
      </c>
      <c r="U409" s="206" t="b">
        <f t="shared" si="51"/>
        <v>0</v>
      </c>
      <c r="V409" s="38" t="b">
        <f t="shared" si="50"/>
        <v>0</v>
      </c>
      <c r="W409" s="203" t="b">
        <f t="shared" si="52"/>
        <v>1</v>
      </c>
      <c r="X409" s="39" t="s">
        <v>26</v>
      </c>
      <c r="Y409" s="40" t="s">
        <v>27</v>
      </c>
      <c r="Z409" s="41">
        <v>17</v>
      </c>
      <c r="AA409" s="42" t="s">
        <v>28</v>
      </c>
      <c r="AB409" s="43" t="s">
        <v>29</v>
      </c>
      <c r="AC409" s="43" t="s">
        <v>29</v>
      </c>
      <c r="AD409" s="44" t="s">
        <v>29</v>
      </c>
      <c r="AE409" s="43" t="s">
        <v>29</v>
      </c>
      <c r="AF409" s="45" t="s">
        <v>30</v>
      </c>
      <c r="AG409" s="43" t="s">
        <v>30</v>
      </c>
      <c r="AH409" s="43" t="s">
        <v>30</v>
      </c>
      <c r="AI409" s="46" t="s">
        <v>29</v>
      </c>
    </row>
    <row r="410" spans="18:35" ht="19.5" customHeight="1">
      <c r="R410" s="35" t="s">
        <v>152</v>
      </c>
      <c r="S410" s="36" t="s">
        <v>65</v>
      </c>
      <c r="T410" s="37" t="s">
        <v>472</v>
      </c>
      <c r="U410" s="206" t="b">
        <f t="shared" si="51"/>
        <v>0</v>
      </c>
      <c r="V410" s="38" t="b">
        <f t="shared" si="50"/>
        <v>0</v>
      </c>
      <c r="W410" s="203" t="b">
        <f t="shared" si="52"/>
        <v>1</v>
      </c>
      <c r="X410" s="39" t="s">
        <v>26</v>
      </c>
      <c r="Y410" s="40" t="s">
        <v>27</v>
      </c>
      <c r="Z410" s="41">
        <v>13</v>
      </c>
      <c r="AA410" s="42" t="s">
        <v>28</v>
      </c>
      <c r="AB410" s="43" t="s">
        <v>29</v>
      </c>
      <c r="AC410" s="43" t="s">
        <v>29</v>
      </c>
      <c r="AD410" s="44" t="s">
        <v>29</v>
      </c>
      <c r="AE410" s="43" t="s">
        <v>29</v>
      </c>
      <c r="AF410" s="45" t="s">
        <v>30</v>
      </c>
      <c r="AG410" s="43" t="s">
        <v>30</v>
      </c>
      <c r="AH410" s="43" t="s">
        <v>30</v>
      </c>
      <c r="AI410" s="46" t="s">
        <v>29</v>
      </c>
    </row>
    <row r="411" spans="18:35" ht="19.5" customHeight="1">
      <c r="R411" s="35" t="s">
        <v>152</v>
      </c>
      <c r="S411" s="36" t="s">
        <v>459</v>
      </c>
      <c r="T411" s="37" t="s">
        <v>472</v>
      </c>
      <c r="U411" s="206" t="b">
        <f t="shared" si="51"/>
        <v>0</v>
      </c>
      <c r="V411" s="38" t="b">
        <f t="shared" si="50"/>
        <v>0</v>
      </c>
      <c r="W411" s="203" t="b">
        <f t="shared" si="52"/>
        <v>1</v>
      </c>
      <c r="X411" s="39" t="s">
        <v>26</v>
      </c>
      <c r="Y411" s="40" t="s">
        <v>27</v>
      </c>
      <c r="Z411" s="41">
        <v>38</v>
      </c>
      <c r="AA411" s="42" t="s">
        <v>28</v>
      </c>
      <c r="AB411" s="43" t="s">
        <v>29</v>
      </c>
      <c r="AC411" s="43" t="s">
        <v>29</v>
      </c>
      <c r="AD411" s="44" t="s">
        <v>29</v>
      </c>
      <c r="AE411" s="43" t="s">
        <v>29</v>
      </c>
      <c r="AF411" s="45" t="s">
        <v>30</v>
      </c>
      <c r="AG411" s="43" t="s">
        <v>30</v>
      </c>
      <c r="AH411" s="43" t="s">
        <v>30</v>
      </c>
      <c r="AI411" s="46" t="s">
        <v>29</v>
      </c>
    </row>
    <row r="412" spans="18:35" ht="19.5" customHeight="1">
      <c r="R412" s="35" t="s">
        <v>152</v>
      </c>
      <c r="S412" s="36" t="s">
        <v>636</v>
      </c>
      <c r="T412" s="37" t="s">
        <v>472</v>
      </c>
      <c r="U412" s="206" t="b">
        <f t="shared" si="51"/>
        <v>0</v>
      </c>
      <c r="V412" s="38" t="b">
        <f t="shared" si="50"/>
        <v>0</v>
      </c>
      <c r="W412" s="203" t="b">
        <f t="shared" si="52"/>
        <v>1</v>
      </c>
      <c r="X412" s="39" t="s">
        <v>26</v>
      </c>
      <c r="Y412" s="40" t="s">
        <v>27</v>
      </c>
      <c r="Z412" s="41">
        <v>41</v>
      </c>
      <c r="AA412" s="42" t="s">
        <v>28</v>
      </c>
      <c r="AB412" s="43" t="s">
        <v>29</v>
      </c>
      <c r="AC412" s="43" t="s">
        <v>29</v>
      </c>
      <c r="AD412" s="44" t="s">
        <v>29</v>
      </c>
      <c r="AE412" s="43" t="s">
        <v>29</v>
      </c>
      <c r="AF412" s="45" t="s">
        <v>30</v>
      </c>
      <c r="AG412" s="43" t="s">
        <v>30</v>
      </c>
      <c r="AH412" s="43" t="s">
        <v>30</v>
      </c>
      <c r="AI412" s="46" t="s">
        <v>29</v>
      </c>
    </row>
    <row r="413" spans="18:35" ht="19.5" customHeight="1">
      <c r="R413" s="35" t="s">
        <v>152</v>
      </c>
      <c r="S413" s="36" t="s">
        <v>637</v>
      </c>
      <c r="T413" s="37" t="s">
        <v>472</v>
      </c>
      <c r="U413" s="206" t="b">
        <f t="shared" si="51"/>
        <v>0</v>
      </c>
      <c r="V413" s="38" t="b">
        <f t="shared" si="50"/>
        <v>0</v>
      </c>
      <c r="W413" s="203" t="b">
        <f t="shared" si="52"/>
        <v>1</v>
      </c>
      <c r="X413" s="39" t="s">
        <v>26</v>
      </c>
      <c r="Y413" s="40" t="s">
        <v>27</v>
      </c>
      <c r="Z413" s="41">
        <v>24</v>
      </c>
      <c r="AA413" s="42" t="s">
        <v>28</v>
      </c>
      <c r="AB413" s="43" t="s">
        <v>29</v>
      </c>
      <c r="AC413" s="43" t="s">
        <v>29</v>
      </c>
      <c r="AD413" s="44" t="s">
        <v>29</v>
      </c>
      <c r="AE413" s="43" t="s">
        <v>29</v>
      </c>
      <c r="AF413" s="45" t="s">
        <v>30</v>
      </c>
      <c r="AG413" s="43" t="s">
        <v>30</v>
      </c>
      <c r="AH413" s="43" t="s">
        <v>30</v>
      </c>
      <c r="AI413" s="46" t="s">
        <v>29</v>
      </c>
    </row>
    <row r="414" spans="18:35" ht="19.5" customHeight="1">
      <c r="R414" s="35" t="s">
        <v>152</v>
      </c>
      <c r="S414" s="36" t="s">
        <v>511</v>
      </c>
      <c r="T414" s="37" t="s">
        <v>472</v>
      </c>
      <c r="U414" s="206" t="b">
        <f t="shared" si="51"/>
        <v>0</v>
      </c>
      <c r="V414" s="38" t="b">
        <f t="shared" si="50"/>
        <v>0</v>
      </c>
      <c r="W414" s="203" t="b">
        <f t="shared" si="52"/>
        <v>1</v>
      </c>
      <c r="X414" s="39" t="s">
        <v>26</v>
      </c>
      <c r="Y414" s="40" t="s">
        <v>27</v>
      </c>
      <c r="Z414" s="41">
        <v>19</v>
      </c>
      <c r="AA414" s="42" t="s">
        <v>28</v>
      </c>
      <c r="AB414" s="43" t="s">
        <v>29</v>
      </c>
      <c r="AC414" s="43" t="s">
        <v>29</v>
      </c>
      <c r="AD414" s="44" t="s">
        <v>29</v>
      </c>
      <c r="AE414" s="43" t="s">
        <v>29</v>
      </c>
      <c r="AF414" s="45" t="s">
        <v>30</v>
      </c>
      <c r="AG414" s="43" t="s">
        <v>30</v>
      </c>
      <c r="AH414" s="43" t="s">
        <v>30</v>
      </c>
      <c r="AI414" s="46" t="s">
        <v>29</v>
      </c>
    </row>
    <row r="415" spans="18:35" ht="19.5" customHeight="1">
      <c r="R415" s="35" t="s">
        <v>152</v>
      </c>
      <c r="S415" s="36" t="s">
        <v>638</v>
      </c>
      <c r="T415" s="37" t="s">
        <v>472</v>
      </c>
      <c r="U415" s="206" t="b">
        <f t="shared" si="51"/>
        <v>0</v>
      </c>
      <c r="V415" s="38" t="b">
        <f t="shared" si="50"/>
        <v>0</v>
      </c>
      <c r="W415" s="203" t="b">
        <f t="shared" si="52"/>
        <v>1</v>
      </c>
      <c r="X415" s="39" t="s">
        <v>26</v>
      </c>
      <c r="Y415" s="40" t="s">
        <v>27</v>
      </c>
      <c r="Z415" s="41">
        <v>16</v>
      </c>
      <c r="AA415" s="42" t="s">
        <v>28</v>
      </c>
      <c r="AB415" s="43" t="s">
        <v>29</v>
      </c>
      <c r="AC415" s="43" t="s">
        <v>29</v>
      </c>
      <c r="AD415" s="44" t="s">
        <v>29</v>
      </c>
      <c r="AE415" s="43" t="s">
        <v>29</v>
      </c>
      <c r="AF415" s="45" t="s">
        <v>30</v>
      </c>
      <c r="AG415" s="43" t="s">
        <v>30</v>
      </c>
      <c r="AH415" s="43" t="s">
        <v>30</v>
      </c>
      <c r="AI415" s="46" t="s">
        <v>29</v>
      </c>
    </row>
    <row r="416" spans="18:35" ht="19.5" customHeight="1">
      <c r="R416" s="35" t="s">
        <v>152</v>
      </c>
      <c r="S416" s="161" t="s">
        <v>135</v>
      </c>
      <c r="T416" s="37" t="s">
        <v>472</v>
      </c>
      <c r="U416" s="206" t="b">
        <f t="shared" si="51"/>
        <v>0</v>
      </c>
      <c r="V416" s="38" t="b">
        <f t="shared" si="50"/>
        <v>0</v>
      </c>
      <c r="W416" s="203" t="b">
        <f t="shared" si="52"/>
        <v>1</v>
      </c>
      <c r="X416" s="162" t="s">
        <v>34</v>
      </c>
      <c r="Y416" s="163" t="s">
        <v>27</v>
      </c>
      <c r="Z416" s="164">
        <v>16</v>
      </c>
      <c r="AA416" s="42" t="s">
        <v>28</v>
      </c>
      <c r="AB416" s="43" t="s">
        <v>29</v>
      </c>
      <c r="AC416" s="43" t="s">
        <v>29</v>
      </c>
      <c r="AD416" s="44" t="s">
        <v>29</v>
      </c>
      <c r="AE416" s="43" t="s">
        <v>29</v>
      </c>
      <c r="AF416" s="45" t="s">
        <v>30</v>
      </c>
      <c r="AG416" s="43" t="s">
        <v>30</v>
      </c>
      <c r="AH416" s="43" t="s">
        <v>30</v>
      </c>
      <c r="AI416" s="46" t="s">
        <v>29</v>
      </c>
    </row>
    <row r="417" spans="18:35" ht="19.5" customHeight="1">
      <c r="R417" s="35" t="s">
        <v>152</v>
      </c>
      <c r="S417" s="180" t="s">
        <v>639</v>
      </c>
      <c r="T417" s="37" t="s">
        <v>472</v>
      </c>
      <c r="U417" s="206" t="b">
        <f t="shared" si="51"/>
        <v>0</v>
      </c>
      <c r="V417" s="38" t="b">
        <f t="shared" si="50"/>
        <v>0</v>
      </c>
      <c r="W417" s="203" t="b">
        <f t="shared" si="52"/>
        <v>1</v>
      </c>
      <c r="X417" s="181" t="s">
        <v>34</v>
      </c>
      <c r="Y417" s="182" t="s">
        <v>27</v>
      </c>
      <c r="Z417" s="164">
        <v>16</v>
      </c>
      <c r="AA417" s="42" t="s">
        <v>28</v>
      </c>
      <c r="AB417" s="43" t="s">
        <v>29</v>
      </c>
      <c r="AC417" s="43" t="s">
        <v>29</v>
      </c>
      <c r="AD417" s="44" t="s">
        <v>29</v>
      </c>
      <c r="AE417" s="43" t="s">
        <v>29</v>
      </c>
      <c r="AF417" s="45" t="s">
        <v>30</v>
      </c>
      <c r="AG417" s="43" t="s">
        <v>30</v>
      </c>
      <c r="AH417" s="43" t="s">
        <v>30</v>
      </c>
      <c r="AI417" s="46" t="s">
        <v>29</v>
      </c>
    </row>
    <row r="418" spans="18:35" ht="19.5" customHeight="1">
      <c r="R418" s="35" t="s">
        <v>152</v>
      </c>
      <c r="S418" s="180" t="s">
        <v>327</v>
      </c>
      <c r="T418" s="37" t="s">
        <v>472</v>
      </c>
      <c r="U418" s="206" t="b">
        <f t="shared" si="51"/>
        <v>0</v>
      </c>
      <c r="V418" s="38" t="b">
        <f t="shared" si="50"/>
        <v>0</v>
      </c>
      <c r="W418" s="203" t="b">
        <f t="shared" si="52"/>
        <v>1</v>
      </c>
      <c r="X418" s="181" t="s">
        <v>34</v>
      </c>
      <c r="Y418" s="182" t="s">
        <v>27</v>
      </c>
      <c r="Z418" s="164">
        <v>7</v>
      </c>
      <c r="AA418" s="42" t="s">
        <v>28</v>
      </c>
      <c r="AB418" s="43" t="s">
        <v>29</v>
      </c>
      <c r="AC418" s="43" t="s">
        <v>29</v>
      </c>
      <c r="AD418" s="44" t="s">
        <v>29</v>
      </c>
      <c r="AE418" s="43" t="s">
        <v>29</v>
      </c>
      <c r="AF418" s="45" t="s">
        <v>30</v>
      </c>
      <c r="AG418" s="43" t="s">
        <v>30</v>
      </c>
      <c r="AH418" s="43" t="s">
        <v>30</v>
      </c>
      <c r="AI418" s="46" t="s">
        <v>29</v>
      </c>
    </row>
    <row r="419" spans="18:35" ht="19.5" customHeight="1">
      <c r="R419" s="35" t="s">
        <v>152</v>
      </c>
      <c r="S419" s="180" t="s">
        <v>439</v>
      </c>
      <c r="T419" s="37" t="s">
        <v>472</v>
      </c>
      <c r="U419" s="206" t="b">
        <f t="shared" si="51"/>
        <v>0</v>
      </c>
      <c r="V419" s="38" t="b">
        <f t="shared" si="50"/>
        <v>0</v>
      </c>
      <c r="W419" s="203" t="b">
        <f t="shared" si="52"/>
        <v>1</v>
      </c>
      <c r="X419" s="181" t="s">
        <v>34</v>
      </c>
      <c r="Y419" s="182" t="s">
        <v>27</v>
      </c>
      <c r="Z419" s="164">
        <v>96</v>
      </c>
      <c r="AA419" s="42" t="s">
        <v>28</v>
      </c>
      <c r="AB419" s="43" t="s">
        <v>29</v>
      </c>
      <c r="AC419" s="43" t="s">
        <v>29</v>
      </c>
      <c r="AD419" s="44" t="s">
        <v>29</v>
      </c>
      <c r="AE419" s="43" t="s">
        <v>29</v>
      </c>
      <c r="AF419" s="45" t="s">
        <v>30</v>
      </c>
      <c r="AG419" s="43" t="s">
        <v>30</v>
      </c>
      <c r="AH419" s="43" t="s">
        <v>30</v>
      </c>
      <c r="AI419" s="46" t="s">
        <v>29</v>
      </c>
    </row>
    <row r="420" spans="18:35" ht="19.5" customHeight="1">
      <c r="R420" s="35" t="s">
        <v>152</v>
      </c>
      <c r="S420" s="180" t="s">
        <v>390</v>
      </c>
      <c r="T420" s="37" t="s">
        <v>472</v>
      </c>
      <c r="U420" s="206" t="b">
        <f t="shared" si="51"/>
        <v>0</v>
      </c>
      <c r="V420" s="38" t="b">
        <f t="shared" si="50"/>
        <v>0</v>
      </c>
      <c r="W420" s="203" t="b">
        <f t="shared" si="52"/>
        <v>1</v>
      </c>
      <c r="X420" s="181" t="s">
        <v>34</v>
      </c>
      <c r="Y420" s="182" t="s">
        <v>27</v>
      </c>
      <c r="Z420" s="164">
        <v>13</v>
      </c>
      <c r="AA420" s="42" t="s">
        <v>28</v>
      </c>
      <c r="AB420" s="43" t="s">
        <v>29</v>
      </c>
      <c r="AC420" s="43" t="s">
        <v>29</v>
      </c>
      <c r="AD420" s="44" t="s">
        <v>29</v>
      </c>
      <c r="AE420" s="43" t="s">
        <v>29</v>
      </c>
      <c r="AF420" s="45" t="s">
        <v>30</v>
      </c>
      <c r="AG420" s="43" t="s">
        <v>30</v>
      </c>
      <c r="AH420" s="43" t="s">
        <v>30</v>
      </c>
      <c r="AI420" s="46" t="s">
        <v>29</v>
      </c>
    </row>
    <row r="421" spans="18:35" ht="19.5" customHeight="1">
      <c r="R421" s="35" t="s">
        <v>152</v>
      </c>
      <c r="S421" s="180" t="s">
        <v>394</v>
      </c>
      <c r="T421" s="37" t="s">
        <v>472</v>
      </c>
      <c r="U421" s="206" t="b">
        <f t="shared" si="51"/>
        <v>0</v>
      </c>
      <c r="V421" s="38" t="b">
        <f t="shared" si="50"/>
        <v>0</v>
      </c>
      <c r="W421" s="203" t="b">
        <f t="shared" si="52"/>
        <v>1</v>
      </c>
      <c r="X421" s="181" t="s">
        <v>34</v>
      </c>
      <c r="Y421" s="182" t="s">
        <v>27</v>
      </c>
      <c r="Z421" s="164">
        <v>9</v>
      </c>
      <c r="AA421" s="42" t="s">
        <v>28</v>
      </c>
      <c r="AB421" s="43" t="s">
        <v>29</v>
      </c>
      <c r="AC421" s="43" t="s">
        <v>29</v>
      </c>
      <c r="AD421" s="44" t="s">
        <v>29</v>
      </c>
      <c r="AE421" s="43" t="s">
        <v>29</v>
      </c>
      <c r="AF421" s="45" t="s">
        <v>30</v>
      </c>
      <c r="AG421" s="43" t="s">
        <v>30</v>
      </c>
      <c r="AH421" s="43" t="s">
        <v>30</v>
      </c>
      <c r="AI421" s="46" t="s">
        <v>29</v>
      </c>
    </row>
    <row r="422" spans="18:35" ht="19.5" customHeight="1">
      <c r="R422" s="35" t="s">
        <v>152</v>
      </c>
      <c r="S422" s="180" t="s">
        <v>160</v>
      </c>
      <c r="T422" s="37" t="s">
        <v>472</v>
      </c>
      <c r="U422" s="206" t="b">
        <f t="shared" si="51"/>
        <v>0</v>
      </c>
      <c r="V422" s="38" t="b">
        <f t="shared" si="50"/>
        <v>0</v>
      </c>
      <c r="W422" s="203" t="b">
        <f t="shared" si="52"/>
        <v>1</v>
      </c>
      <c r="X422" s="181" t="s">
        <v>34</v>
      </c>
      <c r="Y422" s="182" t="s">
        <v>27</v>
      </c>
      <c r="Z422" s="164">
        <v>16</v>
      </c>
      <c r="AA422" s="42" t="s">
        <v>28</v>
      </c>
      <c r="AB422" s="43" t="s">
        <v>29</v>
      </c>
      <c r="AC422" s="43" t="s">
        <v>29</v>
      </c>
      <c r="AD422" s="44" t="s">
        <v>29</v>
      </c>
      <c r="AE422" s="43" t="s">
        <v>29</v>
      </c>
      <c r="AF422" s="45" t="s">
        <v>30</v>
      </c>
      <c r="AG422" s="43" t="s">
        <v>30</v>
      </c>
      <c r="AH422" s="43" t="s">
        <v>30</v>
      </c>
      <c r="AI422" s="46" t="s">
        <v>29</v>
      </c>
    </row>
    <row r="423" spans="18:35" ht="19.5" customHeight="1">
      <c r="R423" s="35" t="s">
        <v>152</v>
      </c>
      <c r="S423" s="180" t="s">
        <v>640</v>
      </c>
      <c r="T423" s="37" t="s">
        <v>472</v>
      </c>
      <c r="U423" s="206" t="b">
        <f t="shared" si="51"/>
        <v>0</v>
      </c>
      <c r="V423" s="38" t="b">
        <f t="shared" si="50"/>
        <v>0</v>
      </c>
      <c r="W423" s="203" t="b">
        <f t="shared" si="52"/>
        <v>1</v>
      </c>
      <c r="X423" s="181" t="s">
        <v>34</v>
      </c>
      <c r="Y423" s="182" t="s">
        <v>27</v>
      </c>
      <c r="Z423" s="164">
        <v>8</v>
      </c>
      <c r="AA423" s="42" t="s">
        <v>28</v>
      </c>
      <c r="AB423" s="43" t="s">
        <v>29</v>
      </c>
      <c r="AC423" s="43" t="s">
        <v>29</v>
      </c>
      <c r="AD423" s="44" t="s">
        <v>29</v>
      </c>
      <c r="AE423" s="43" t="s">
        <v>29</v>
      </c>
      <c r="AF423" s="45" t="s">
        <v>30</v>
      </c>
      <c r="AG423" s="43" t="s">
        <v>30</v>
      </c>
      <c r="AH423" s="43" t="s">
        <v>30</v>
      </c>
      <c r="AI423" s="46" t="s">
        <v>29</v>
      </c>
    </row>
    <row r="424" spans="18:35" ht="19.5" customHeight="1">
      <c r="R424" s="35" t="s">
        <v>152</v>
      </c>
      <c r="S424" s="180" t="s">
        <v>555</v>
      </c>
      <c r="T424" s="37" t="s">
        <v>472</v>
      </c>
      <c r="U424" s="206" t="b">
        <f t="shared" si="51"/>
        <v>0</v>
      </c>
      <c r="V424" s="38" t="b">
        <f t="shared" si="50"/>
        <v>0</v>
      </c>
      <c r="W424" s="203" t="b">
        <f t="shared" si="52"/>
        <v>1</v>
      </c>
      <c r="X424" s="181" t="s">
        <v>34</v>
      </c>
      <c r="Y424" s="182" t="s">
        <v>27</v>
      </c>
      <c r="Z424" s="164">
        <v>10</v>
      </c>
      <c r="AA424" s="42" t="s">
        <v>28</v>
      </c>
      <c r="AB424" s="43" t="s">
        <v>29</v>
      </c>
      <c r="AC424" s="43" t="s">
        <v>29</v>
      </c>
      <c r="AD424" s="44" t="s">
        <v>29</v>
      </c>
      <c r="AE424" s="43" t="s">
        <v>29</v>
      </c>
      <c r="AF424" s="45" t="s">
        <v>30</v>
      </c>
      <c r="AG424" s="43" t="s">
        <v>30</v>
      </c>
      <c r="AH424" s="43" t="s">
        <v>30</v>
      </c>
      <c r="AI424" s="46" t="s">
        <v>29</v>
      </c>
    </row>
    <row r="425" spans="18:35" ht="19.5" customHeight="1">
      <c r="R425" s="35" t="s">
        <v>152</v>
      </c>
      <c r="S425" s="36" t="s">
        <v>641</v>
      </c>
      <c r="T425" s="37" t="s">
        <v>472</v>
      </c>
      <c r="U425" s="206" t="b">
        <f t="shared" si="51"/>
        <v>0</v>
      </c>
      <c r="V425" s="38" t="b">
        <f t="shared" si="50"/>
        <v>0</v>
      </c>
      <c r="W425" s="203" t="b">
        <f t="shared" si="52"/>
        <v>1</v>
      </c>
      <c r="X425" s="39" t="s">
        <v>34</v>
      </c>
      <c r="Y425" s="40" t="s">
        <v>27</v>
      </c>
      <c r="Z425" s="41">
        <v>33</v>
      </c>
      <c r="AA425" s="42" t="s">
        <v>28</v>
      </c>
      <c r="AB425" s="43" t="s">
        <v>29</v>
      </c>
      <c r="AC425" s="43" t="s">
        <v>29</v>
      </c>
      <c r="AD425" s="44" t="s">
        <v>29</v>
      </c>
      <c r="AE425" s="43" t="s">
        <v>29</v>
      </c>
      <c r="AF425" s="45" t="s">
        <v>30</v>
      </c>
      <c r="AG425" s="43" t="s">
        <v>30</v>
      </c>
      <c r="AH425" s="43" t="s">
        <v>30</v>
      </c>
      <c r="AI425" s="46" t="s">
        <v>29</v>
      </c>
    </row>
    <row r="426" spans="18:35" ht="19.5" customHeight="1">
      <c r="R426" s="35" t="s">
        <v>152</v>
      </c>
      <c r="S426" s="180" t="s">
        <v>423</v>
      </c>
      <c r="T426" s="37" t="s">
        <v>472</v>
      </c>
      <c r="U426" s="206" t="b">
        <f t="shared" si="51"/>
        <v>0</v>
      </c>
      <c r="V426" s="38" t="b">
        <f t="shared" ref="V426:V489" si="53">IF(COUNTIF($J$15:$K$19,$Y426)=0,IF(COUNTIF($L$15:$M$19,$Y426)=0,IF(VLOOKUP($Y426,$N$15:$O$19,2,FALSE)="가 능",TRUE,FALSE),IF(VLOOKUP($Y426,$L$15:$M$19,2,FALSE)="가 능",TRUE,FALSE)),IF(VLOOKUP($Y426,$J$15:$K$19,2,FALSE)="가 능",TRUE,FALSE))</f>
        <v>0</v>
      </c>
      <c r="W426" s="203" t="b">
        <f t="shared" si="52"/>
        <v>1</v>
      </c>
      <c r="X426" s="181" t="s">
        <v>34</v>
      </c>
      <c r="Y426" s="182" t="s">
        <v>27</v>
      </c>
      <c r="Z426" s="164">
        <v>52</v>
      </c>
      <c r="AA426" s="42" t="s">
        <v>28</v>
      </c>
      <c r="AB426" s="43" t="s">
        <v>29</v>
      </c>
      <c r="AC426" s="43" t="s">
        <v>29</v>
      </c>
      <c r="AD426" s="44" t="s">
        <v>29</v>
      </c>
      <c r="AE426" s="43" t="s">
        <v>29</v>
      </c>
      <c r="AF426" s="45" t="s">
        <v>30</v>
      </c>
      <c r="AG426" s="43" t="s">
        <v>30</v>
      </c>
      <c r="AH426" s="43" t="s">
        <v>30</v>
      </c>
      <c r="AI426" s="46" t="s">
        <v>29</v>
      </c>
    </row>
    <row r="427" spans="18:35" ht="19.5" customHeight="1">
      <c r="R427" s="35" t="s">
        <v>152</v>
      </c>
      <c r="S427" s="180" t="s">
        <v>642</v>
      </c>
      <c r="T427" s="37" t="s">
        <v>472</v>
      </c>
      <c r="U427" s="206" t="b">
        <f t="shared" si="51"/>
        <v>0</v>
      </c>
      <c r="V427" s="38" t="b">
        <f t="shared" si="53"/>
        <v>0</v>
      </c>
      <c r="W427" s="203" t="b">
        <f t="shared" si="52"/>
        <v>1</v>
      </c>
      <c r="X427" s="181" t="s">
        <v>34</v>
      </c>
      <c r="Y427" s="182" t="s">
        <v>27</v>
      </c>
      <c r="Z427" s="164">
        <v>23</v>
      </c>
      <c r="AA427" s="42" t="s">
        <v>28</v>
      </c>
      <c r="AB427" s="43" t="s">
        <v>29</v>
      </c>
      <c r="AC427" s="43" t="s">
        <v>29</v>
      </c>
      <c r="AD427" s="44" t="s">
        <v>29</v>
      </c>
      <c r="AE427" s="43" t="s">
        <v>29</v>
      </c>
      <c r="AF427" s="45" t="s">
        <v>30</v>
      </c>
      <c r="AG427" s="43" t="s">
        <v>30</v>
      </c>
      <c r="AH427" s="43" t="s">
        <v>30</v>
      </c>
      <c r="AI427" s="46" t="s">
        <v>29</v>
      </c>
    </row>
    <row r="428" spans="18:35" ht="19.5" customHeight="1">
      <c r="R428" s="35" t="s">
        <v>152</v>
      </c>
      <c r="S428" s="180" t="s">
        <v>556</v>
      </c>
      <c r="T428" s="37" t="s">
        <v>472</v>
      </c>
      <c r="U428" s="206" t="b">
        <f t="shared" si="51"/>
        <v>0</v>
      </c>
      <c r="V428" s="38" t="b">
        <f t="shared" si="53"/>
        <v>0</v>
      </c>
      <c r="W428" s="203" t="b">
        <f t="shared" si="52"/>
        <v>1</v>
      </c>
      <c r="X428" s="181" t="s">
        <v>34</v>
      </c>
      <c r="Y428" s="182" t="s">
        <v>27</v>
      </c>
      <c r="Z428" s="164">
        <v>41</v>
      </c>
      <c r="AA428" s="42" t="s">
        <v>28</v>
      </c>
      <c r="AB428" s="43" t="s">
        <v>29</v>
      </c>
      <c r="AC428" s="43" t="s">
        <v>29</v>
      </c>
      <c r="AD428" s="44" t="s">
        <v>29</v>
      </c>
      <c r="AE428" s="43" t="s">
        <v>29</v>
      </c>
      <c r="AF428" s="45" t="s">
        <v>30</v>
      </c>
      <c r="AG428" s="43" t="s">
        <v>30</v>
      </c>
      <c r="AH428" s="43" t="s">
        <v>30</v>
      </c>
      <c r="AI428" s="46" t="s">
        <v>29</v>
      </c>
    </row>
    <row r="429" spans="18:35" ht="19.5" customHeight="1">
      <c r="R429" s="35" t="s">
        <v>152</v>
      </c>
      <c r="S429" s="141" t="s">
        <v>592</v>
      </c>
      <c r="T429" s="37" t="s">
        <v>472</v>
      </c>
      <c r="U429" s="206" t="b">
        <f t="shared" si="51"/>
        <v>0</v>
      </c>
      <c r="V429" s="38" t="b">
        <f t="shared" si="53"/>
        <v>0</v>
      </c>
      <c r="W429" s="203" t="b">
        <f t="shared" si="52"/>
        <v>1</v>
      </c>
      <c r="X429" s="39" t="s">
        <v>76</v>
      </c>
      <c r="Y429" s="40" t="s">
        <v>27</v>
      </c>
      <c r="Z429" s="41">
        <v>11</v>
      </c>
      <c r="AA429" s="42" t="s">
        <v>28</v>
      </c>
      <c r="AB429" s="43" t="s">
        <v>29</v>
      </c>
      <c r="AC429" s="43" t="s">
        <v>29</v>
      </c>
      <c r="AD429" s="44" t="s">
        <v>29</v>
      </c>
      <c r="AE429" s="43" t="s">
        <v>29</v>
      </c>
      <c r="AF429" s="45" t="s">
        <v>30</v>
      </c>
      <c r="AG429" s="43" t="s">
        <v>30</v>
      </c>
      <c r="AH429" s="43" t="s">
        <v>30</v>
      </c>
      <c r="AI429" s="46" t="s">
        <v>29</v>
      </c>
    </row>
    <row r="430" spans="18:35" ht="19.5" customHeight="1">
      <c r="R430" s="35" t="s">
        <v>152</v>
      </c>
      <c r="S430" s="141" t="s">
        <v>384</v>
      </c>
      <c r="T430" s="37" t="s">
        <v>472</v>
      </c>
      <c r="U430" s="206" t="b">
        <f t="shared" si="51"/>
        <v>0</v>
      </c>
      <c r="V430" s="38" t="b">
        <f t="shared" si="53"/>
        <v>0</v>
      </c>
      <c r="W430" s="203" t="b">
        <f t="shared" si="52"/>
        <v>1</v>
      </c>
      <c r="X430" s="39" t="s">
        <v>76</v>
      </c>
      <c r="Y430" s="40" t="s">
        <v>27</v>
      </c>
      <c r="Z430" s="41">
        <v>16</v>
      </c>
      <c r="AA430" s="42" t="s">
        <v>28</v>
      </c>
      <c r="AB430" s="43" t="s">
        <v>29</v>
      </c>
      <c r="AC430" s="43" t="s">
        <v>29</v>
      </c>
      <c r="AD430" s="44" t="s">
        <v>29</v>
      </c>
      <c r="AE430" s="43" t="s">
        <v>29</v>
      </c>
      <c r="AF430" s="45" t="s">
        <v>30</v>
      </c>
      <c r="AG430" s="43" t="s">
        <v>30</v>
      </c>
      <c r="AH430" s="43" t="s">
        <v>30</v>
      </c>
      <c r="AI430" s="46" t="s">
        <v>29</v>
      </c>
    </row>
    <row r="431" spans="18:35" ht="19.5" customHeight="1">
      <c r="R431" s="35" t="s">
        <v>152</v>
      </c>
      <c r="S431" s="141" t="s">
        <v>587</v>
      </c>
      <c r="T431" s="37" t="s">
        <v>472</v>
      </c>
      <c r="U431" s="206" t="b">
        <f t="shared" si="51"/>
        <v>0</v>
      </c>
      <c r="V431" s="38" t="b">
        <f t="shared" si="53"/>
        <v>0</v>
      </c>
      <c r="W431" s="203" t="b">
        <f t="shared" si="52"/>
        <v>1</v>
      </c>
      <c r="X431" s="39" t="s">
        <v>76</v>
      </c>
      <c r="Y431" s="40" t="s">
        <v>27</v>
      </c>
      <c r="Z431" s="41">
        <v>39</v>
      </c>
      <c r="AA431" s="42" t="s">
        <v>28</v>
      </c>
      <c r="AB431" s="43" t="s">
        <v>29</v>
      </c>
      <c r="AC431" s="43" t="s">
        <v>29</v>
      </c>
      <c r="AD431" s="44" t="s">
        <v>29</v>
      </c>
      <c r="AE431" s="43" t="s">
        <v>29</v>
      </c>
      <c r="AF431" s="45" t="s">
        <v>30</v>
      </c>
      <c r="AG431" s="43" t="s">
        <v>30</v>
      </c>
      <c r="AH431" s="43" t="s">
        <v>30</v>
      </c>
      <c r="AI431" s="46" t="s">
        <v>29</v>
      </c>
    </row>
    <row r="432" spans="18:35" ht="19.5" customHeight="1">
      <c r="R432" s="35" t="s">
        <v>152</v>
      </c>
      <c r="S432" s="141" t="s">
        <v>239</v>
      </c>
      <c r="T432" s="37" t="s">
        <v>472</v>
      </c>
      <c r="U432" s="206" t="b">
        <f t="shared" si="51"/>
        <v>0</v>
      </c>
      <c r="V432" s="38" t="b">
        <f t="shared" si="53"/>
        <v>0</v>
      </c>
      <c r="W432" s="203" t="b">
        <f t="shared" si="52"/>
        <v>1</v>
      </c>
      <c r="X432" s="39" t="s">
        <v>76</v>
      </c>
      <c r="Y432" s="40" t="s">
        <v>27</v>
      </c>
      <c r="Z432" s="41">
        <v>12</v>
      </c>
      <c r="AA432" s="42" t="s">
        <v>28</v>
      </c>
      <c r="AB432" s="43" t="s">
        <v>29</v>
      </c>
      <c r="AC432" s="43" t="s">
        <v>29</v>
      </c>
      <c r="AD432" s="44" t="s">
        <v>29</v>
      </c>
      <c r="AE432" s="43" t="s">
        <v>29</v>
      </c>
      <c r="AF432" s="45" t="s">
        <v>30</v>
      </c>
      <c r="AG432" s="43" t="s">
        <v>30</v>
      </c>
      <c r="AH432" s="43" t="s">
        <v>30</v>
      </c>
      <c r="AI432" s="46" t="s">
        <v>29</v>
      </c>
    </row>
    <row r="433" spans="18:35" ht="19.5" customHeight="1">
      <c r="R433" s="35" t="s">
        <v>152</v>
      </c>
      <c r="S433" s="141" t="s">
        <v>643</v>
      </c>
      <c r="T433" s="37" t="s">
        <v>472</v>
      </c>
      <c r="U433" s="206" t="b">
        <f t="shared" si="51"/>
        <v>0</v>
      </c>
      <c r="V433" s="38" t="b">
        <f t="shared" si="53"/>
        <v>0</v>
      </c>
      <c r="W433" s="203" t="b">
        <f t="shared" si="52"/>
        <v>1</v>
      </c>
      <c r="X433" s="39" t="s">
        <v>76</v>
      </c>
      <c r="Y433" s="40" t="s">
        <v>27</v>
      </c>
      <c r="Z433" s="41">
        <v>13</v>
      </c>
      <c r="AA433" s="42" t="s">
        <v>28</v>
      </c>
      <c r="AB433" s="43" t="s">
        <v>29</v>
      </c>
      <c r="AC433" s="43" t="s">
        <v>29</v>
      </c>
      <c r="AD433" s="44" t="s">
        <v>29</v>
      </c>
      <c r="AE433" s="43" t="s">
        <v>29</v>
      </c>
      <c r="AF433" s="45" t="s">
        <v>30</v>
      </c>
      <c r="AG433" s="43" t="s">
        <v>30</v>
      </c>
      <c r="AH433" s="43" t="s">
        <v>30</v>
      </c>
      <c r="AI433" s="46" t="s">
        <v>29</v>
      </c>
    </row>
    <row r="434" spans="18:35" ht="19.5" customHeight="1">
      <c r="R434" s="35" t="s">
        <v>132</v>
      </c>
      <c r="S434" s="36" t="s">
        <v>135</v>
      </c>
      <c r="T434" s="37" t="s">
        <v>472</v>
      </c>
      <c r="U434" s="206" t="b">
        <f t="shared" si="51"/>
        <v>0</v>
      </c>
      <c r="V434" s="38" t="b">
        <f t="shared" si="53"/>
        <v>0</v>
      </c>
      <c r="W434" s="203" t="b">
        <f t="shared" si="52"/>
        <v>1</v>
      </c>
      <c r="X434" s="39" t="s">
        <v>76</v>
      </c>
      <c r="Y434" s="40" t="s">
        <v>27</v>
      </c>
      <c r="Z434" s="41">
        <v>24</v>
      </c>
      <c r="AA434" s="42" t="s">
        <v>28</v>
      </c>
      <c r="AB434" s="43" t="s">
        <v>29</v>
      </c>
      <c r="AC434" s="43" t="s">
        <v>29</v>
      </c>
      <c r="AD434" s="44" t="s">
        <v>29</v>
      </c>
      <c r="AE434" s="43" t="s">
        <v>29</v>
      </c>
      <c r="AF434" s="45" t="s">
        <v>30</v>
      </c>
      <c r="AG434" s="43" t="s">
        <v>30</v>
      </c>
      <c r="AH434" s="43" t="s">
        <v>30</v>
      </c>
      <c r="AI434" s="46" t="s">
        <v>29</v>
      </c>
    </row>
    <row r="435" spans="18:35" ht="19.5" customHeight="1">
      <c r="R435" s="35" t="s">
        <v>132</v>
      </c>
      <c r="S435" s="36" t="s">
        <v>644</v>
      </c>
      <c r="T435" s="37" t="s">
        <v>472</v>
      </c>
      <c r="U435" s="206" t="b">
        <f t="shared" si="51"/>
        <v>0</v>
      </c>
      <c r="V435" s="38" t="b">
        <f t="shared" si="53"/>
        <v>0</v>
      </c>
      <c r="W435" s="203" t="b">
        <f t="shared" si="52"/>
        <v>1</v>
      </c>
      <c r="X435" s="39" t="s">
        <v>76</v>
      </c>
      <c r="Y435" s="40" t="s">
        <v>27</v>
      </c>
      <c r="Z435" s="41">
        <v>11</v>
      </c>
      <c r="AA435" s="42" t="s">
        <v>28</v>
      </c>
      <c r="AB435" s="43" t="s">
        <v>29</v>
      </c>
      <c r="AC435" s="43" t="s">
        <v>29</v>
      </c>
      <c r="AD435" s="44" t="s">
        <v>29</v>
      </c>
      <c r="AE435" s="43" t="s">
        <v>29</v>
      </c>
      <c r="AF435" s="45" t="s">
        <v>30</v>
      </c>
      <c r="AG435" s="43" t="s">
        <v>30</v>
      </c>
      <c r="AH435" s="43" t="s">
        <v>30</v>
      </c>
      <c r="AI435" s="46" t="s">
        <v>29</v>
      </c>
    </row>
    <row r="436" spans="18:35" ht="19.5" customHeight="1">
      <c r="R436" s="35" t="s">
        <v>132</v>
      </c>
      <c r="S436" s="36" t="s">
        <v>381</v>
      </c>
      <c r="T436" s="37" t="s">
        <v>472</v>
      </c>
      <c r="U436" s="206" t="b">
        <f t="shared" si="51"/>
        <v>0</v>
      </c>
      <c r="V436" s="38" t="b">
        <f t="shared" si="53"/>
        <v>0</v>
      </c>
      <c r="W436" s="203" t="b">
        <f t="shared" si="52"/>
        <v>1</v>
      </c>
      <c r="X436" s="39" t="s">
        <v>76</v>
      </c>
      <c r="Y436" s="40" t="s">
        <v>27</v>
      </c>
      <c r="Z436" s="41">
        <v>11</v>
      </c>
      <c r="AA436" s="42" t="s">
        <v>28</v>
      </c>
      <c r="AB436" s="43" t="s">
        <v>29</v>
      </c>
      <c r="AC436" s="43" t="s">
        <v>29</v>
      </c>
      <c r="AD436" s="44" t="s">
        <v>29</v>
      </c>
      <c r="AE436" s="43" t="s">
        <v>29</v>
      </c>
      <c r="AF436" s="45" t="s">
        <v>30</v>
      </c>
      <c r="AG436" s="43" t="s">
        <v>30</v>
      </c>
      <c r="AH436" s="43" t="s">
        <v>30</v>
      </c>
      <c r="AI436" s="46" t="s">
        <v>29</v>
      </c>
    </row>
    <row r="437" spans="18:35" ht="19.5" customHeight="1">
      <c r="R437" s="35" t="s">
        <v>132</v>
      </c>
      <c r="S437" s="36" t="s">
        <v>645</v>
      </c>
      <c r="T437" s="37" t="s">
        <v>472</v>
      </c>
      <c r="U437" s="206" t="b">
        <f t="shared" si="51"/>
        <v>0</v>
      </c>
      <c r="V437" s="38" t="b">
        <f t="shared" si="53"/>
        <v>0</v>
      </c>
      <c r="W437" s="203" t="b">
        <f t="shared" si="52"/>
        <v>1</v>
      </c>
      <c r="X437" s="39" t="s">
        <v>76</v>
      </c>
      <c r="Y437" s="40" t="s">
        <v>27</v>
      </c>
      <c r="Z437" s="41">
        <v>8</v>
      </c>
      <c r="AA437" s="42" t="s">
        <v>28</v>
      </c>
      <c r="AB437" s="43" t="s">
        <v>29</v>
      </c>
      <c r="AC437" s="43" t="s">
        <v>29</v>
      </c>
      <c r="AD437" s="44" t="s">
        <v>29</v>
      </c>
      <c r="AE437" s="43" t="s">
        <v>29</v>
      </c>
      <c r="AF437" s="45" t="s">
        <v>30</v>
      </c>
      <c r="AG437" s="43" t="s">
        <v>30</v>
      </c>
      <c r="AH437" s="43" t="s">
        <v>30</v>
      </c>
      <c r="AI437" s="46" t="s">
        <v>29</v>
      </c>
    </row>
    <row r="438" spans="18:35" ht="19.5" customHeight="1">
      <c r="R438" s="35" t="s">
        <v>132</v>
      </c>
      <c r="S438" s="36" t="s">
        <v>646</v>
      </c>
      <c r="T438" s="37" t="s">
        <v>472</v>
      </c>
      <c r="U438" s="206" t="b">
        <f t="shared" si="51"/>
        <v>0</v>
      </c>
      <c r="V438" s="38" t="b">
        <f t="shared" si="53"/>
        <v>0</v>
      </c>
      <c r="W438" s="203" t="b">
        <f t="shared" si="52"/>
        <v>1</v>
      </c>
      <c r="X438" s="39" t="s">
        <v>76</v>
      </c>
      <c r="Y438" s="40" t="s">
        <v>27</v>
      </c>
      <c r="Z438" s="41">
        <v>10</v>
      </c>
      <c r="AA438" s="42" t="s">
        <v>28</v>
      </c>
      <c r="AB438" s="43" t="s">
        <v>29</v>
      </c>
      <c r="AC438" s="43" t="s">
        <v>29</v>
      </c>
      <c r="AD438" s="44" t="s">
        <v>29</v>
      </c>
      <c r="AE438" s="43" t="s">
        <v>29</v>
      </c>
      <c r="AF438" s="45" t="s">
        <v>30</v>
      </c>
      <c r="AG438" s="43" t="s">
        <v>30</v>
      </c>
      <c r="AH438" s="43" t="s">
        <v>30</v>
      </c>
      <c r="AI438" s="46" t="s">
        <v>29</v>
      </c>
    </row>
    <row r="439" spans="18:35" ht="19.5" customHeight="1">
      <c r="R439" s="35" t="s">
        <v>132</v>
      </c>
      <c r="S439" s="36" t="s">
        <v>439</v>
      </c>
      <c r="T439" s="37" t="s">
        <v>472</v>
      </c>
      <c r="U439" s="206" t="b">
        <f t="shared" si="51"/>
        <v>0</v>
      </c>
      <c r="V439" s="38" t="b">
        <f t="shared" si="53"/>
        <v>0</v>
      </c>
      <c r="W439" s="203" t="b">
        <f t="shared" si="52"/>
        <v>1</v>
      </c>
      <c r="X439" s="39" t="s">
        <v>76</v>
      </c>
      <c r="Y439" s="40" t="s">
        <v>27</v>
      </c>
      <c r="Z439" s="41">
        <v>46</v>
      </c>
      <c r="AA439" s="42" t="s">
        <v>28</v>
      </c>
      <c r="AB439" s="43" t="s">
        <v>29</v>
      </c>
      <c r="AC439" s="43" t="s">
        <v>29</v>
      </c>
      <c r="AD439" s="44" t="s">
        <v>29</v>
      </c>
      <c r="AE439" s="43" t="s">
        <v>29</v>
      </c>
      <c r="AF439" s="45" t="s">
        <v>30</v>
      </c>
      <c r="AG439" s="43" t="s">
        <v>30</v>
      </c>
      <c r="AH439" s="43" t="s">
        <v>30</v>
      </c>
      <c r="AI439" s="46" t="s">
        <v>29</v>
      </c>
    </row>
    <row r="440" spans="18:35" ht="19.5" customHeight="1">
      <c r="R440" s="35" t="s">
        <v>132</v>
      </c>
      <c r="S440" s="36" t="s">
        <v>384</v>
      </c>
      <c r="T440" s="37" t="s">
        <v>472</v>
      </c>
      <c r="U440" s="206" t="b">
        <f t="shared" si="51"/>
        <v>0</v>
      </c>
      <c r="V440" s="38" t="b">
        <f t="shared" si="53"/>
        <v>0</v>
      </c>
      <c r="W440" s="203" t="b">
        <f t="shared" si="52"/>
        <v>1</v>
      </c>
      <c r="X440" s="39" t="s">
        <v>76</v>
      </c>
      <c r="Y440" s="40" t="s">
        <v>27</v>
      </c>
      <c r="Z440" s="41">
        <v>4</v>
      </c>
      <c r="AA440" s="42" t="s">
        <v>28</v>
      </c>
      <c r="AB440" s="43" t="s">
        <v>29</v>
      </c>
      <c r="AC440" s="43" t="s">
        <v>29</v>
      </c>
      <c r="AD440" s="44" t="s">
        <v>29</v>
      </c>
      <c r="AE440" s="43" t="s">
        <v>29</v>
      </c>
      <c r="AF440" s="45" t="s">
        <v>30</v>
      </c>
      <c r="AG440" s="43" t="s">
        <v>30</v>
      </c>
      <c r="AH440" s="43" t="s">
        <v>30</v>
      </c>
      <c r="AI440" s="46" t="s">
        <v>29</v>
      </c>
    </row>
    <row r="441" spans="18:35" ht="19.5" customHeight="1">
      <c r="R441" s="35" t="s">
        <v>132</v>
      </c>
      <c r="S441" s="36" t="s">
        <v>216</v>
      </c>
      <c r="T441" s="37" t="s">
        <v>472</v>
      </c>
      <c r="U441" s="206" t="b">
        <f t="shared" si="51"/>
        <v>0</v>
      </c>
      <c r="V441" s="38" t="b">
        <f t="shared" si="53"/>
        <v>0</v>
      </c>
      <c r="W441" s="203" t="b">
        <f t="shared" si="52"/>
        <v>1</v>
      </c>
      <c r="X441" s="39" t="s">
        <v>76</v>
      </c>
      <c r="Y441" s="40" t="s">
        <v>27</v>
      </c>
      <c r="Z441" s="41">
        <v>23</v>
      </c>
      <c r="AA441" s="42" t="s">
        <v>28</v>
      </c>
      <c r="AB441" s="43" t="s">
        <v>29</v>
      </c>
      <c r="AC441" s="43" t="s">
        <v>29</v>
      </c>
      <c r="AD441" s="44" t="s">
        <v>29</v>
      </c>
      <c r="AE441" s="43" t="s">
        <v>29</v>
      </c>
      <c r="AF441" s="45" t="s">
        <v>30</v>
      </c>
      <c r="AG441" s="43" t="s">
        <v>30</v>
      </c>
      <c r="AH441" s="43" t="s">
        <v>30</v>
      </c>
      <c r="AI441" s="46" t="s">
        <v>29</v>
      </c>
    </row>
    <row r="442" spans="18:35" ht="19.5" customHeight="1">
      <c r="R442" s="35" t="s">
        <v>132</v>
      </c>
      <c r="S442" s="36" t="s">
        <v>647</v>
      </c>
      <c r="T442" s="37" t="s">
        <v>472</v>
      </c>
      <c r="U442" s="206" t="b">
        <f t="shared" si="51"/>
        <v>0</v>
      </c>
      <c r="V442" s="38" t="b">
        <f t="shared" si="53"/>
        <v>0</v>
      </c>
      <c r="W442" s="203" t="b">
        <f t="shared" si="52"/>
        <v>1</v>
      </c>
      <c r="X442" s="39" t="s">
        <v>76</v>
      </c>
      <c r="Y442" s="40" t="s">
        <v>27</v>
      </c>
      <c r="Z442" s="41">
        <v>10</v>
      </c>
      <c r="AA442" s="42" t="s">
        <v>28</v>
      </c>
      <c r="AB442" s="43" t="s">
        <v>29</v>
      </c>
      <c r="AC442" s="43" t="s">
        <v>29</v>
      </c>
      <c r="AD442" s="44" t="s">
        <v>29</v>
      </c>
      <c r="AE442" s="43" t="s">
        <v>29</v>
      </c>
      <c r="AF442" s="45" t="s">
        <v>30</v>
      </c>
      <c r="AG442" s="43" t="s">
        <v>30</v>
      </c>
      <c r="AH442" s="43" t="s">
        <v>30</v>
      </c>
      <c r="AI442" s="46" t="s">
        <v>29</v>
      </c>
    </row>
    <row r="443" spans="18:35" ht="19.5" customHeight="1">
      <c r="R443" s="35" t="s">
        <v>132</v>
      </c>
      <c r="S443" s="36" t="s">
        <v>389</v>
      </c>
      <c r="T443" s="37" t="s">
        <v>472</v>
      </c>
      <c r="U443" s="206" t="b">
        <f t="shared" si="51"/>
        <v>0</v>
      </c>
      <c r="V443" s="38" t="b">
        <f t="shared" si="53"/>
        <v>0</v>
      </c>
      <c r="W443" s="203" t="b">
        <f t="shared" si="52"/>
        <v>1</v>
      </c>
      <c r="X443" s="39" t="s">
        <v>76</v>
      </c>
      <c r="Y443" s="40" t="s">
        <v>27</v>
      </c>
      <c r="Z443" s="41">
        <v>29</v>
      </c>
      <c r="AA443" s="42" t="s">
        <v>28</v>
      </c>
      <c r="AB443" s="43" t="s">
        <v>29</v>
      </c>
      <c r="AC443" s="43" t="s">
        <v>29</v>
      </c>
      <c r="AD443" s="44" t="s">
        <v>29</v>
      </c>
      <c r="AE443" s="43" t="s">
        <v>29</v>
      </c>
      <c r="AF443" s="45" t="s">
        <v>30</v>
      </c>
      <c r="AG443" s="43" t="s">
        <v>30</v>
      </c>
      <c r="AH443" s="43" t="s">
        <v>30</v>
      </c>
      <c r="AI443" s="46" t="s">
        <v>29</v>
      </c>
    </row>
    <row r="444" spans="18:35" ht="19.5" customHeight="1">
      <c r="R444" s="35" t="s">
        <v>132</v>
      </c>
      <c r="S444" s="36" t="s">
        <v>390</v>
      </c>
      <c r="T444" s="37" t="s">
        <v>472</v>
      </c>
      <c r="U444" s="206" t="b">
        <f t="shared" si="51"/>
        <v>0</v>
      </c>
      <c r="V444" s="38" t="b">
        <f t="shared" si="53"/>
        <v>0</v>
      </c>
      <c r="W444" s="203" t="b">
        <f t="shared" si="52"/>
        <v>1</v>
      </c>
      <c r="X444" s="39" t="s">
        <v>76</v>
      </c>
      <c r="Y444" s="40" t="s">
        <v>27</v>
      </c>
      <c r="Z444" s="41">
        <v>17</v>
      </c>
      <c r="AA444" s="42" t="s">
        <v>28</v>
      </c>
      <c r="AB444" s="43" t="s">
        <v>29</v>
      </c>
      <c r="AC444" s="43" t="s">
        <v>29</v>
      </c>
      <c r="AD444" s="44" t="s">
        <v>29</v>
      </c>
      <c r="AE444" s="43" t="s">
        <v>29</v>
      </c>
      <c r="AF444" s="45" t="s">
        <v>30</v>
      </c>
      <c r="AG444" s="43" t="s">
        <v>30</v>
      </c>
      <c r="AH444" s="43" t="s">
        <v>30</v>
      </c>
      <c r="AI444" s="46" t="s">
        <v>29</v>
      </c>
    </row>
    <row r="445" spans="18:35" ht="19.5" customHeight="1">
      <c r="R445" s="35" t="s">
        <v>132</v>
      </c>
      <c r="S445" s="36" t="s">
        <v>578</v>
      </c>
      <c r="T445" s="37" t="s">
        <v>472</v>
      </c>
      <c r="U445" s="206" t="b">
        <f t="shared" si="51"/>
        <v>0</v>
      </c>
      <c r="V445" s="38" t="b">
        <f t="shared" si="53"/>
        <v>0</v>
      </c>
      <c r="W445" s="203" t="b">
        <f t="shared" si="52"/>
        <v>1</v>
      </c>
      <c r="X445" s="39" t="s">
        <v>76</v>
      </c>
      <c r="Y445" s="40" t="s">
        <v>27</v>
      </c>
      <c r="Z445" s="41">
        <v>26</v>
      </c>
      <c r="AA445" s="42" t="s">
        <v>28</v>
      </c>
      <c r="AB445" s="43" t="s">
        <v>29</v>
      </c>
      <c r="AC445" s="43" t="s">
        <v>29</v>
      </c>
      <c r="AD445" s="44" t="s">
        <v>29</v>
      </c>
      <c r="AE445" s="43" t="s">
        <v>29</v>
      </c>
      <c r="AF445" s="45" t="s">
        <v>30</v>
      </c>
      <c r="AG445" s="43" t="s">
        <v>30</v>
      </c>
      <c r="AH445" s="43" t="s">
        <v>30</v>
      </c>
      <c r="AI445" s="46" t="s">
        <v>29</v>
      </c>
    </row>
    <row r="446" spans="18:35" ht="19.5" customHeight="1">
      <c r="R446" s="35" t="s">
        <v>132</v>
      </c>
      <c r="S446" s="141" t="s">
        <v>65</v>
      </c>
      <c r="T446" s="37" t="s">
        <v>472</v>
      </c>
      <c r="U446" s="206" t="b">
        <f t="shared" si="51"/>
        <v>0</v>
      </c>
      <c r="V446" s="38" t="b">
        <f t="shared" si="53"/>
        <v>0</v>
      </c>
      <c r="W446" s="203" t="b">
        <f t="shared" si="52"/>
        <v>1</v>
      </c>
      <c r="X446" s="39" t="s">
        <v>76</v>
      </c>
      <c r="Y446" s="40" t="s">
        <v>27</v>
      </c>
      <c r="Z446" s="41">
        <v>8</v>
      </c>
      <c r="AA446" s="42" t="s">
        <v>28</v>
      </c>
      <c r="AB446" s="43" t="s">
        <v>29</v>
      </c>
      <c r="AC446" s="43" t="s">
        <v>29</v>
      </c>
      <c r="AD446" s="44" t="s">
        <v>29</v>
      </c>
      <c r="AE446" s="43" t="s">
        <v>29</v>
      </c>
      <c r="AF446" s="45" t="s">
        <v>30</v>
      </c>
      <c r="AG446" s="43" t="s">
        <v>30</v>
      </c>
      <c r="AH446" s="43" t="s">
        <v>30</v>
      </c>
      <c r="AI446" s="46" t="s">
        <v>29</v>
      </c>
    </row>
    <row r="447" spans="18:35" ht="19.5" customHeight="1">
      <c r="R447" s="35" t="s">
        <v>132</v>
      </c>
      <c r="S447" s="36" t="s">
        <v>459</v>
      </c>
      <c r="T447" s="37" t="s">
        <v>472</v>
      </c>
      <c r="U447" s="206" t="b">
        <f t="shared" si="51"/>
        <v>0</v>
      </c>
      <c r="V447" s="38" t="b">
        <f t="shared" si="53"/>
        <v>0</v>
      </c>
      <c r="W447" s="203" t="b">
        <f t="shared" si="52"/>
        <v>1</v>
      </c>
      <c r="X447" s="39" t="s">
        <v>76</v>
      </c>
      <c r="Y447" s="40" t="s">
        <v>27</v>
      </c>
      <c r="Z447" s="41">
        <v>10</v>
      </c>
      <c r="AA447" s="42" t="s">
        <v>28</v>
      </c>
      <c r="AB447" s="43" t="s">
        <v>29</v>
      </c>
      <c r="AC447" s="43" t="s">
        <v>29</v>
      </c>
      <c r="AD447" s="44" t="s">
        <v>29</v>
      </c>
      <c r="AE447" s="43" t="s">
        <v>29</v>
      </c>
      <c r="AF447" s="45" t="s">
        <v>30</v>
      </c>
      <c r="AG447" s="43" t="s">
        <v>30</v>
      </c>
      <c r="AH447" s="43" t="s">
        <v>30</v>
      </c>
      <c r="AI447" s="46" t="s">
        <v>29</v>
      </c>
    </row>
    <row r="448" spans="18:35" ht="19.5" customHeight="1">
      <c r="R448" s="35" t="s">
        <v>132</v>
      </c>
      <c r="S448" s="36" t="s">
        <v>648</v>
      </c>
      <c r="T448" s="37" t="s">
        <v>472</v>
      </c>
      <c r="U448" s="206" t="b">
        <f t="shared" si="51"/>
        <v>0</v>
      </c>
      <c r="V448" s="38" t="b">
        <f t="shared" si="53"/>
        <v>0</v>
      </c>
      <c r="W448" s="203" t="b">
        <f t="shared" si="52"/>
        <v>1</v>
      </c>
      <c r="X448" s="39" t="s">
        <v>76</v>
      </c>
      <c r="Y448" s="40" t="s">
        <v>27</v>
      </c>
      <c r="Z448" s="41">
        <v>25</v>
      </c>
      <c r="AA448" s="42" t="s">
        <v>28</v>
      </c>
      <c r="AB448" s="43" t="s">
        <v>29</v>
      </c>
      <c r="AC448" s="43" t="s">
        <v>29</v>
      </c>
      <c r="AD448" s="44" t="s">
        <v>29</v>
      </c>
      <c r="AE448" s="43" t="s">
        <v>29</v>
      </c>
      <c r="AF448" s="45" t="s">
        <v>30</v>
      </c>
      <c r="AG448" s="43" t="s">
        <v>30</v>
      </c>
      <c r="AH448" s="43" t="s">
        <v>30</v>
      </c>
      <c r="AI448" s="46" t="s">
        <v>29</v>
      </c>
    </row>
    <row r="449" spans="18:35" ht="19.5" customHeight="1">
      <c r="R449" s="35" t="s">
        <v>132</v>
      </c>
      <c r="S449" s="36" t="s">
        <v>587</v>
      </c>
      <c r="T449" s="37" t="s">
        <v>472</v>
      </c>
      <c r="U449" s="206" t="b">
        <f t="shared" si="51"/>
        <v>0</v>
      </c>
      <c r="V449" s="38" t="b">
        <f t="shared" si="53"/>
        <v>0</v>
      </c>
      <c r="W449" s="203" t="b">
        <f t="shared" si="52"/>
        <v>1</v>
      </c>
      <c r="X449" s="39" t="s">
        <v>76</v>
      </c>
      <c r="Y449" s="40" t="s">
        <v>27</v>
      </c>
      <c r="Z449" s="41">
        <v>81</v>
      </c>
      <c r="AA449" s="42" t="s">
        <v>28</v>
      </c>
      <c r="AB449" s="43" t="s">
        <v>29</v>
      </c>
      <c r="AC449" s="43" t="s">
        <v>29</v>
      </c>
      <c r="AD449" s="44" t="s">
        <v>29</v>
      </c>
      <c r="AE449" s="43" t="s">
        <v>29</v>
      </c>
      <c r="AF449" s="45" t="s">
        <v>30</v>
      </c>
      <c r="AG449" s="43" t="s">
        <v>30</v>
      </c>
      <c r="AH449" s="43" t="s">
        <v>30</v>
      </c>
      <c r="AI449" s="46" t="s">
        <v>29</v>
      </c>
    </row>
    <row r="450" spans="18:35" ht="19.5" customHeight="1">
      <c r="R450" s="35" t="s">
        <v>132</v>
      </c>
      <c r="S450" s="36" t="s">
        <v>556</v>
      </c>
      <c r="T450" s="37" t="s">
        <v>472</v>
      </c>
      <c r="U450" s="206" t="b">
        <f t="shared" si="51"/>
        <v>0</v>
      </c>
      <c r="V450" s="38" t="b">
        <f t="shared" si="53"/>
        <v>0</v>
      </c>
      <c r="W450" s="203" t="b">
        <f t="shared" si="52"/>
        <v>1</v>
      </c>
      <c r="X450" s="39" t="s">
        <v>76</v>
      </c>
      <c r="Y450" s="40" t="s">
        <v>27</v>
      </c>
      <c r="Z450" s="41">
        <v>7</v>
      </c>
      <c r="AA450" s="42" t="s">
        <v>28</v>
      </c>
      <c r="AB450" s="43" t="s">
        <v>29</v>
      </c>
      <c r="AC450" s="43" t="s">
        <v>29</v>
      </c>
      <c r="AD450" s="44" t="s">
        <v>29</v>
      </c>
      <c r="AE450" s="43" t="s">
        <v>29</v>
      </c>
      <c r="AF450" s="45" t="s">
        <v>30</v>
      </c>
      <c r="AG450" s="43" t="s">
        <v>30</v>
      </c>
      <c r="AH450" s="43" t="s">
        <v>30</v>
      </c>
      <c r="AI450" s="46" t="s">
        <v>29</v>
      </c>
    </row>
    <row r="451" spans="18:35" ht="19.5" customHeight="1">
      <c r="R451" s="35" t="s">
        <v>132</v>
      </c>
      <c r="S451" s="36" t="s">
        <v>429</v>
      </c>
      <c r="T451" s="37" t="s">
        <v>472</v>
      </c>
      <c r="U451" s="206" t="b">
        <f t="shared" si="51"/>
        <v>0</v>
      </c>
      <c r="V451" s="38" t="b">
        <f t="shared" si="53"/>
        <v>0</v>
      </c>
      <c r="W451" s="203" t="b">
        <f t="shared" si="52"/>
        <v>1</v>
      </c>
      <c r="X451" s="39" t="s">
        <v>76</v>
      </c>
      <c r="Y451" s="40" t="s">
        <v>27</v>
      </c>
      <c r="Z451" s="41">
        <v>14</v>
      </c>
      <c r="AA451" s="42" t="s">
        <v>28</v>
      </c>
      <c r="AB451" s="43" t="s">
        <v>29</v>
      </c>
      <c r="AC451" s="43" t="s">
        <v>29</v>
      </c>
      <c r="AD451" s="44" t="s">
        <v>29</v>
      </c>
      <c r="AE451" s="43" t="s">
        <v>29</v>
      </c>
      <c r="AF451" s="45" t="s">
        <v>30</v>
      </c>
      <c r="AG451" s="43" t="s">
        <v>30</v>
      </c>
      <c r="AH451" s="43" t="s">
        <v>30</v>
      </c>
      <c r="AI451" s="46" t="s">
        <v>29</v>
      </c>
    </row>
    <row r="452" spans="18:35" ht="19.5" customHeight="1">
      <c r="R452" s="35" t="s">
        <v>132</v>
      </c>
      <c r="S452" s="36" t="s">
        <v>649</v>
      </c>
      <c r="T452" s="37" t="s">
        <v>472</v>
      </c>
      <c r="U452" s="206" t="b">
        <f t="shared" si="51"/>
        <v>0</v>
      </c>
      <c r="V452" s="38" t="b">
        <f t="shared" si="53"/>
        <v>0</v>
      </c>
      <c r="W452" s="203" t="b">
        <f t="shared" si="52"/>
        <v>1</v>
      </c>
      <c r="X452" s="39" t="s">
        <v>76</v>
      </c>
      <c r="Y452" s="40" t="s">
        <v>27</v>
      </c>
      <c r="Z452" s="41">
        <v>7</v>
      </c>
      <c r="AA452" s="42" t="s">
        <v>28</v>
      </c>
      <c r="AB452" s="43" t="s">
        <v>29</v>
      </c>
      <c r="AC452" s="43" t="s">
        <v>29</v>
      </c>
      <c r="AD452" s="44" t="s">
        <v>29</v>
      </c>
      <c r="AE452" s="43" t="s">
        <v>29</v>
      </c>
      <c r="AF452" s="45" t="s">
        <v>30</v>
      </c>
      <c r="AG452" s="43" t="s">
        <v>30</v>
      </c>
      <c r="AH452" s="43" t="s">
        <v>30</v>
      </c>
      <c r="AI452" s="46" t="s">
        <v>29</v>
      </c>
    </row>
    <row r="453" spans="18:35" ht="19.5" customHeight="1">
      <c r="R453" s="35" t="s">
        <v>650</v>
      </c>
      <c r="S453" s="161" t="s">
        <v>651</v>
      </c>
      <c r="T453" s="37" t="s">
        <v>472</v>
      </c>
      <c r="U453" s="206" t="b">
        <f t="shared" si="51"/>
        <v>0</v>
      </c>
      <c r="V453" s="38" t="b">
        <f t="shared" si="53"/>
        <v>0</v>
      </c>
      <c r="W453" s="203" t="b">
        <f t="shared" si="52"/>
        <v>1</v>
      </c>
      <c r="X453" s="39" t="s">
        <v>26</v>
      </c>
      <c r="Y453" s="40" t="s">
        <v>27</v>
      </c>
      <c r="Z453" s="41">
        <v>24</v>
      </c>
      <c r="AA453" s="42" t="s">
        <v>28</v>
      </c>
      <c r="AB453" s="43" t="s">
        <v>29</v>
      </c>
      <c r="AC453" s="43" t="s">
        <v>29</v>
      </c>
      <c r="AD453" s="183" t="s">
        <v>29</v>
      </c>
      <c r="AE453" s="43" t="s">
        <v>29</v>
      </c>
      <c r="AF453" s="184" t="s">
        <v>30</v>
      </c>
      <c r="AG453" s="43" t="s">
        <v>30</v>
      </c>
      <c r="AH453" s="43" t="s">
        <v>30</v>
      </c>
      <c r="AI453" s="46" t="s">
        <v>29</v>
      </c>
    </row>
    <row r="454" spans="18:35" ht="19.5" customHeight="1">
      <c r="R454" s="35" t="s">
        <v>650</v>
      </c>
      <c r="S454" s="161" t="s">
        <v>652</v>
      </c>
      <c r="T454" s="37" t="s">
        <v>472</v>
      </c>
      <c r="U454" s="206" t="b">
        <f t="shared" si="51"/>
        <v>0</v>
      </c>
      <c r="V454" s="38" t="b">
        <f t="shared" si="53"/>
        <v>0</v>
      </c>
      <c r="W454" s="203" t="b">
        <f t="shared" si="52"/>
        <v>1</v>
      </c>
      <c r="X454" s="39" t="s">
        <v>26</v>
      </c>
      <c r="Y454" s="40" t="s">
        <v>27</v>
      </c>
      <c r="Z454" s="41">
        <v>19</v>
      </c>
      <c r="AA454" s="42" t="s">
        <v>28</v>
      </c>
      <c r="AB454" s="43" t="s">
        <v>29</v>
      </c>
      <c r="AC454" s="43" t="s">
        <v>29</v>
      </c>
      <c r="AD454" s="183" t="s">
        <v>29</v>
      </c>
      <c r="AE454" s="43" t="s">
        <v>29</v>
      </c>
      <c r="AF454" s="184" t="s">
        <v>30</v>
      </c>
      <c r="AG454" s="43" t="s">
        <v>30</v>
      </c>
      <c r="AH454" s="43" t="s">
        <v>30</v>
      </c>
      <c r="AI454" s="46" t="s">
        <v>29</v>
      </c>
    </row>
    <row r="455" spans="18:35" ht="19.5" customHeight="1">
      <c r="R455" s="35" t="s">
        <v>650</v>
      </c>
      <c r="S455" s="161" t="s">
        <v>653</v>
      </c>
      <c r="T455" s="37" t="s">
        <v>472</v>
      </c>
      <c r="U455" s="206" t="b">
        <f t="shared" si="51"/>
        <v>0</v>
      </c>
      <c r="V455" s="38" t="b">
        <f t="shared" si="53"/>
        <v>0</v>
      </c>
      <c r="W455" s="203" t="b">
        <f t="shared" si="52"/>
        <v>1</v>
      </c>
      <c r="X455" s="39" t="s">
        <v>26</v>
      </c>
      <c r="Y455" s="40" t="s">
        <v>27</v>
      </c>
      <c r="Z455" s="41">
        <v>30</v>
      </c>
      <c r="AA455" s="42" t="s">
        <v>28</v>
      </c>
      <c r="AB455" s="43" t="s">
        <v>29</v>
      </c>
      <c r="AC455" s="43" t="s">
        <v>29</v>
      </c>
      <c r="AD455" s="183" t="s">
        <v>29</v>
      </c>
      <c r="AE455" s="43" t="s">
        <v>29</v>
      </c>
      <c r="AF455" s="184" t="s">
        <v>30</v>
      </c>
      <c r="AG455" s="43" t="s">
        <v>30</v>
      </c>
      <c r="AH455" s="43" t="s">
        <v>30</v>
      </c>
      <c r="AI455" s="46" t="s">
        <v>29</v>
      </c>
    </row>
    <row r="456" spans="18:35" ht="19.5" customHeight="1">
      <c r="R456" s="35" t="s">
        <v>650</v>
      </c>
      <c r="S456" s="161" t="s">
        <v>654</v>
      </c>
      <c r="T456" s="37" t="s">
        <v>472</v>
      </c>
      <c r="U456" s="206" t="b">
        <f t="shared" si="51"/>
        <v>0</v>
      </c>
      <c r="V456" s="38" t="b">
        <f t="shared" si="53"/>
        <v>0</v>
      </c>
      <c r="W456" s="203" t="b">
        <f t="shared" si="52"/>
        <v>1</v>
      </c>
      <c r="X456" s="39" t="s">
        <v>26</v>
      </c>
      <c r="Y456" s="40" t="s">
        <v>27</v>
      </c>
      <c r="Z456" s="41">
        <v>19</v>
      </c>
      <c r="AA456" s="42" t="s">
        <v>28</v>
      </c>
      <c r="AB456" s="43" t="s">
        <v>29</v>
      </c>
      <c r="AC456" s="43" t="s">
        <v>29</v>
      </c>
      <c r="AD456" s="183" t="s">
        <v>29</v>
      </c>
      <c r="AE456" s="43" t="s">
        <v>29</v>
      </c>
      <c r="AF456" s="184" t="s">
        <v>30</v>
      </c>
      <c r="AG456" s="43" t="s">
        <v>30</v>
      </c>
      <c r="AH456" s="43" t="s">
        <v>30</v>
      </c>
      <c r="AI456" s="46" t="s">
        <v>29</v>
      </c>
    </row>
    <row r="457" spans="18:35" ht="19.5" customHeight="1">
      <c r="R457" s="35" t="s">
        <v>650</v>
      </c>
      <c r="S457" s="161" t="s">
        <v>578</v>
      </c>
      <c r="T457" s="37" t="s">
        <v>472</v>
      </c>
      <c r="U457" s="206" t="b">
        <f t="shared" si="51"/>
        <v>0</v>
      </c>
      <c r="V457" s="38" t="b">
        <f t="shared" si="53"/>
        <v>0</v>
      </c>
      <c r="W457" s="203" t="b">
        <f t="shared" si="52"/>
        <v>1</v>
      </c>
      <c r="X457" s="39" t="s">
        <v>26</v>
      </c>
      <c r="Y457" s="40" t="s">
        <v>27</v>
      </c>
      <c r="Z457" s="41">
        <v>12</v>
      </c>
      <c r="AA457" s="42" t="s">
        <v>28</v>
      </c>
      <c r="AB457" s="43" t="s">
        <v>29</v>
      </c>
      <c r="AC457" s="43" t="s">
        <v>29</v>
      </c>
      <c r="AD457" s="183" t="s">
        <v>29</v>
      </c>
      <c r="AE457" s="43" t="s">
        <v>29</v>
      </c>
      <c r="AF457" s="184" t="s">
        <v>30</v>
      </c>
      <c r="AG457" s="43" t="s">
        <v>30</v>
      </c>
      <c r="AH457" s="43" t="s">
        <v>30</v>
      </c>
      <c r="AI457" s="46" t="s">
        <v>29</v>
      </c>
    </row>
    <row r="458" spans="18:35" ht="19.5" customHeight="1">
      <c r="R458" s="35" t="s">
        <v>650</v>
      </c>
      <c r="S458" s="161" t="s">
        <v>452</v>
      </c>
      <c r="T458" s="37" t="s">
        <v>472</v>
      </c>
      <c r="U458" s="206" t="b">
        <f t="shared" si="51"/>
        <v>0</v>
      </c>
      <c r="V458" s="38" t="b">
        <f t="shared" si="53"/>
        <v>0</v>
      </c>
      <c r="W458" s="203" t="b">
        <f t="shared" si="52"/>
        <v>1</v>
      </c>
      <c r="X458" s="39" t="s">
        <v>26</v>
      </c>
      <c r="Y458" s="40" t="s">
        <v>27</v>
      </c>
      <c r="Z458" s="41">
        <v>13</v>
      </c>
      <c r="AA458" s="42" t="s">
        <v>28</v>
      </c>
      <c r="AB458" s="43" t="s">
        <v>29</v>
      </c>
      <c r="AC458" s="43" t="s">
        <v>29</v>
      </c>
      <c r="AD458" s="183" t="s">
        <v>29</v>
      </c>
      <c r="AE458" s="43" t="s">
        <v>29</v>
      </c>
      <c r="AF458" s="184" t="s">
        <v>30</v>
      </c>
      <c r="AG458" s="43" t="s">
        <v>30</v>
      </c>
      <c r="AH458" s="43" t="s">
        <v>30</v>
      </c>
      <c r="AI458" s="46" t="s">
        <v>29</v>
      </c>
    </row>
    <row r="459" spans="18:35" ht="19.5" customHeight="1">
      <c r="R459" s="35" t="s">
        <v>650</v>
      </c>
      <c r="S459" s="161" t="s">
        <v>160</v>
      </c>
      <c r="T459" s="37" t="s">
        <v>472</v>
      </c>
      <c r="U459" s="206" t="b">
        <f t="shared" ref="U459:U522" si="54">IF(W459=FALSE,FALSE,IF(V459=FALSE,FALSE,TRUE))</f>
        <v>0</v>
      </c>
      <c r="V459" s="38" t="b">
        <f t="shared" si="53"/>
        <v>0</v>
      </c>
      <c r="W459" s="203" t="b">
        <f t="shared" ref="W459:W522" si="55">IF($J$25="선택중복",FALSE,TRUE)</f>
        <v>1</v>
      </c>
      <c r="X459" s="39" t="s">
        <v>26</v>
      </c>
      <c r="Y459" s="40" t="s">
        <v>27</v>
      </c>
      <c r="Z459" s="41">
        <v>15</v>
      </c>
      <c r="AA459" s="42" t="s">
        <v>28</v>
      </c>
      <c r="AB459" s="43" t="s">
        <v>29</v>
      </c>
      <c r="AC459" s="43" t="s">
        <v>29</v>
      </c>
      <c r="AD459" s="183" t="s">
        <v>29</v>
      </c>
      <c r="AE459" s="43" t="s">
        <v>29</v>
      </c>
      <c r="AF459" s="184" t="s">
        <v>30</v>
      </c>
      <c r="AG459" s="43" t="s">
        <v>30</v>
      </c>
      <c r="AH459" s="43" t="s">
        <v>30</v>
      </c>
      <c r="AI459" s="46" t="s">
        <v>29</v>
      </c>
    </row>
    <row r="460" spans="18:35" ht="19.5" customHeight="1">
      <c r="R460" s="35" t="s">
        <v>650</v>
      </c>
      <c r="S460" s="161" t="s">
        <v>584</v>
      </c>
      <c r="T460" s="37" t="s">
        <v>472</v>
      </c>
      <c r="U460" s="206" t="b">
        <f t="shared" si="54"/>
        <v>0</v>
      </c>
      <c r="V460" s="38" t="b">
        <f t="shared" si="53"/>
        <v>0</v>
      </c>
      <c r="W460" s="203" t="b">
        <f t="shared" si="55"/>
        <v>1</v>
      </c>
      <c r="X460" s="39" t="s">
        <v>26</v>
      </c>
      <c r="Y460" s="40" t="s">
        <v>27</v>
      </c>
      <c r="Z460" s="41">
        <v>15</v>
      </c>
      <c r="AA460" s="42" t="s">
        <v>655</v>
      </c>
      <c r="AB460" s="43" t="s">
        <v>29</v>
      </c>
      <c r="AC460" s="43" t="s">
        <v>29</v>
      </c>
      <c r="AD460" s="183" t="s">
        <v>29</v>
      </c>
      <c r="AE460" s="43" t="s">
        <v>29</v>
      </c>
      <c r="AF460" s="184" t="s">
        <v>30</v>
      </c>
      <c r="AG460" s="43" t="s">
        <v>30</v>
      </c>
      <c r="AH460" s="43" t="s">
        <v>30</v>
      </c>
      <c r="AI460" s="46" t="s">
        <v>29</v>
      </c>
    </row>
    <row r="461" spans="18:35" ht="19.5" customHeight="1">
      <c r="R461" s="35" t="s">
        <v>650</v>
      </c>
      <c r="S461" s="161" t="s">
        <v>656</v>
      </c>
      <c r="T461" s="37" t="s">
        <v>472</v>
      </c>
      <c r="U461" s="206" t="b">
        <f t="shared" si="54"/>
        <v>1</v>
      </c>
      <c r="V461" s="38" t="b">
        <f t="shared" si="53"/>
        <v>1</v>
      </c>
      <c r="W461" s="203" t="b">
        <f t="shared" si="55"/>
        <v>1</v>
      </c>
      <c r="X461" s="39" t="s">
        <v>26</v>
      </c>
      <c r="Y461" s="40" t="s">
        <v>35</v>
      </c>
      <c r="Z461" s="41">
        <v>12</v>
      </c>
      <c r="AA461" s="42" t="s">
        <v>28</v>
      </c>
      <c r="AB461" s="43" t="s">
        <v>29</v>
      </c>
      <c r="AC461" s="43" t="s">
        <v>29</v>
      </c>
      <c r="AD461" s="183" t="s">
        <v>29</v>
      </c>
      <c r="AE461" s="43" t="s">
        <v>29</v>
      </c>
      <c r="AF461" s="184" t="s">
        <v>29</v>
      </c>
      <c r="AG461" s="43" t="s">
        <v>29</v>
      </c>
      <c r="AH461" s="43" t="s">
        <v>29</v>
      </c>
      <c r="AI461" s="46" t="s">
        <v>29</v>
      </c>
    </row>
    <row r="462" spans="18:35" ht="19.5" customHeight="1">
      <c r="R462" s="35" t="s">
        <v>650</v>
      </c>
      <c r="S462" s="161" t="s">
        <v>587</v>
      </c>
      <c r="T462" s="37" t="s">
        <v>472</v>
      </c>
      <c r="U462" s="206" t="b">
        <f t="shared" si="54"/>
        <v>0</v>
      </c>
      <c r="V462" s="38" t="b">
        <f t="shared" si="53"/>
        <v>0</v>
      </c>
      <c r="W462" s="203" t="b">
        <f t="shared" si="55"/>
        <v>1</v>
      </c>
      <c r="X462" s="39" t="s">
        <v>26</v>
      </c>
      <c r="Y462" s="40" t="s">
        <v>27</v>
      </c>
      <c r="Z462" s="41">
        <v>14</v>
      </c>
      <c r="AA462" s="42" t="s">
        <v>28</v>
      </c>
      <c r="AB462" s="43" t="s">
        <v>29</v>
      </c>
      <c r="AC462" s="43" t="s">
        <v>29</v>
      </c>
      <c r="AD462" s="183" t="s">
        <v>29</v>
      </c>
      <c r="AE462" s="43" t="s">
        <v>29</v>
      </c>
      <c r="AF462" s="184" t="s">
        <v>30</v>
      </c>
      <c r="AG462" s="43" t="s">
        <v>30</v>
      </c>
      <c r="AH462" s="43" t="s">
        <v>30</v>
      </c>
      <c r="AI462" s="46" t="s">
        <v>29</v>
      </c>
    </row>
    <row r="463" spans="18:35" ht="19.5" customHeight="1">
      <c r="R463" s="35" t="s">
        <v>650</v>
      </c>
      <c r="S463" s="161" t="s">
        <v>657</v>
      </c>
      <c r="T463" s="37" t="s">
        <v>472</v>
      </c>
      <c r="U463" s="206" t="b">
        <f t="shared" si="54"/>
        <v>0</v>
      </c>
      <c r="V463" s="38" t="b">
        <f t="shared" si="53"/>
        <v>0</v>
      </c>
      <c r="W463" s="203" t="b">
        <f t="shared" si="55"/>
        <v>1</v>
      </c>
      <c r="X463" s="39" t="s">
        <v>26</v>
      </c>
      <c r="Y463" s="40" t="s">
        <v>27</v>
      </c>
      <c r="Z463" s="41">
        <v>21</v>
      </c>
      <c r="AA463" s="42" t="s">
        <v>28</v>
      </c>
      <c r="AB463" s="43" t="s">
        <v>29</v>
      </c>
      <c r="AC463" s="43" t="s">
        <v>29</v>
      </c>
      <c r="AD463" s="183" t="s">
        <v>29</v>
      </c>
      <c r="AE463" s="43" t="s">
        <v>29</v>
      </c>
      <c r="AF463" s="184" t="s">
        <v>30</v>
      </c>
      <c r="AG463" s="43" t="s">
        <v>30</v>
      </c>
      <c r="AH463" s="43" t="s">
        <v>30</v>
      </c>
      <c r="AI463" s="46" t="s">
        <v>29</v>
      </c>
    </row>
    <row r="464" spans="18:35" ht="19.5" customHeight="1">
      <c r="R464" s="35" t="s">
        <v>650</v>
      </c>
      <c r="S464" s="161" t="s">
        <v>239</v>
      </c>
      <c r="T464" s="37" t="s">
        <v>472</v>
      </c>
      <c r="U464" s="206" t="b">
        <f t="shared" si="54"/>
        <v>1</v>
      </c>
      <c r="V464" s="38" t="b">
        <f t="shared" si="53"/>
        <v>1</v>
      </c>
      <c r="W464" s="203" t="b">
        <f t="shared" si="55"/>
        <v>1</v>
      </c>
      <c r="X464" s="39" t="s">
        <v>26</v>
      </c>
      <c r="Y464" s="40" t="s">
        <v>35</v>
      </c>
      <c r="Z464" s="41">
        <v>15</v>
      </c>
      <c r="AA464" s="42" t="s">
        <v>28</v>
      </c>
      <c r="AB464" s="43" t="s">
        <v>29</v>
      </c>
      <c r="AC464" s="43" t="s">
        <v>29</v>
      </c>
      <c r="AD464" s="183" t="s">
        <v>29</v>
      </c>
      <c r="AE464" s="43" t="s">
        <v>29</v>
      </c>
      <c r="AF464" s="184" t="s">
        <v>29</v>
      </c>
      <c r="AG464" s="43" t="s">
        <v>29</v>
      </c>
      <c r="AH464" s="43" t="s">
        <v>29</v>
      </c>
      <c r="AI464" s="46" t="s">
        <v>29</v>
      </c>
    </row>
    <row r="465" spans="18:35" ht="19.5" customHeight="1">
      <c r="R465" s="35" t="s">
        <v>650</v>
      </c>
      <c r="S465" s="161" t="s">
        <v>468</v>
      </c>
      <c r="T465" s="37" t="s">
        <v>472</v>
      </c>
      <c r="U465" s="206" t="b">
        <f t="shared" si="54"/>
        <v>0</v>
      </c>
      <c r="V465" s="38" t="b">
        <f t="shared" si="53"/>
        <v>0</v>
      </c>
      <c r="W465" s="203" t="b">
        <f t="shared" si="55"/>
        <v>1</v>
      </c>
      <c r="X465" s="39" t="s">
        <v>26</v>
      </c>
      <c r="Y465" s="40" t="s">
        <v>27</v>
      </c>
      <c r="Z465" s="41">
        <v>24</v>
      </c>
      <c r="AA465" s="42" t="s">
        <v>28</v>
      </c>
      <c r="AB465" s="43" t="s">
        <v>29</v>
      </c>
      <c r="AC465" s="43" t="s">
        <v>29</v>
      </c>
      <c r="AD465" s="183" t="s">
        <v>29</v>
      </c>
      <c r="AE465" s="43" t="s">
        <v>29</v>
      </c>
      <c r="AF465" s="184" t="s">
        <v>30</v>
      </c>
      <c r="AG465" s="43" t="s">
        <v>30</v>
      </c>
      <c r="AH465" s="43" t="s">
        <v>30</v>
      </c>
      <c r="AI465" s="46" t="s">
        <v>29</v>
      </c>
    </row>
    <row r="466" spans="18:35" ht="19.5" customHeight="1">
      <c r="R466" s="35" t="s">
        <v>650</v>
      </c>
      <c r="S466" s="161" t="s">
        <v>429</v>
      </c>
      <c r="T466" s="37" t="s">
        <v>472</v>
      </c>
      <c r="U466" s="206" t="b">
        <f t="shared" si="54"/>
        <v>0</v>
      </c>
      <c r="V466" s="38" t="b">
        <f t="shared" si="53"/>
        <v>0</v>
      </c>
      <c r="W466" s="203" t="b">
        <f t="shared" si="55"/>
        <v>1</v>
      </c>
      <c r="X466" s="39" t="s">
        <v>26</v>
      </c>
      <c r="Y466" s="40" t="s">
        <v>27</v>
      </c>
      <c r="Z466" s="41">
        <v>17</v>
      </c>
      <c r="AA466" s="42" t="s">
        <v>28</v>
      </c>
      <c r="AB466" s="43" t="s">
        <v>29</v>
      </c>
      <c r="AC466" s="43" t="s">
        <v>29</v>
      </c>
      <c r="AD466" s="183" t="s">
        <v>29</v>
      </c>
      <c r="AE466" s="43" t="s">
        <v>29</v>
      </c>
      <c r="AF466" s="184" t="s">
        <v>30</v>
      </c>
      <c r="AG466" s="43" t="s">
        <v>30</v>
      </c>
      <c r="AH466" s="43" t="s">
        <v>30</v>
      </c>
      <c r="AI466" s="46" t="s">
        <v>29</v>
      </c>
    </row>
    <row r="467" spans="18:35" ht="19.5" customHeight="1">
      <c r="R467" s="35" t="s">
        <v>658</v>
      </c>
      <c r="S467" s="161" t="s">
        <v>578</v>
      </c>
      <c r="T467" s="37" t="s">
        <v>472</v>
      </c>
      <c r="U467" s="206" t="b">
        <f t="shared" si="54"/>
        <v>1</v>
      </c>
      <c r="V467" s="38" t="b">
        <f t="shared" si="53"/>
        <v>1</v>
      </c>
      <c r="W467" s="203" t="b">
        <f t="shared" si="55"/>
        <v>1</v>
      </c>
      <c r="X467" s="39" t="s">
        <v>76</v>
      </c>
      <c r="Y467" s="40" t="s">
        <v>35</v>
      </c>
      <c r="Z467" s="41">
        <v>23</v>
      </c>
      <c r="AA467" s="42" t="s">
        <v>28</v>
      </c>
      <c r="AB467" s="43" t="s">
        <v>29</v>
      </c>
      <c r="AC467" s="43" t="s">
        <v>29</v>
      </c>
      <c r="AD467" s="183" t="s">
        <v>29</v>
      </c>
      <c r="AE467" s="43" t="s">
        <v>29</v>
      </c>
      <c r="AF467" s="184" t="s">
        <v>29</v>
      </c>
      <c r="AG467" s="43" t="s">
        <v>29</v>
      </c>
      <c r="AH467" s="43" t="s">
        <v>29</v>
      </c>
      <c r="AI467" s="46" t="s">
        <v>29</v>
      </c>
    </row>
    <row r="468" spans="18:35" ht="19.5" customHeight="1">
      <c r="R468" s="35" t="s">
        <v>658</v>
      </c>
      <c r="S468" s="161" t="s">
        <v>114</v>
      </c>
      <c r="T468" s="37" t="s">
        <v>472</v>
      </c>
      <c r="U468" s="206" t="b">
        <f t="shared" si="54"/>
        <v>1</v>
      </c>
      <c r="V468" s="38" t="b">
        <f t="shared" si="53"/>
        <v>1</v>
      </c>
      <c r="W468" s="203" t="b">
        <f t="shared" si="55"/>
        <v>1</v>
      </c>
      <c r="X468" s="39" t="s">
        <v>76</v>
      </c>
      <c r="Y468" s="40" t="s">
        <v>57</v>
      </c>
      <c r="Z468" s="41">
        <v>18</v>
      </c>
      <c r="AA468" s="42" t="s">
        <v>375</v>
      </c>
      <c r="AB468" s="43" t="s">
        <v>29</v>
      </c>
      <c r="AC468" s="43" t="s">
        <v>29</v>
      </c>
      <c r="AD468" s="183" t="s">
        <v>99</v>
      </c>
      <c r="AE468" s="43" t="s">
        <v>99</v>
      </c>
      <c r="AF468" s="184" t="s">
        <v>29</v>
      </c>
      <c r="AG468" s="43" t="s">
        <v>29</v>
      </c>
      <c r="AH468" s="43" t="s">
        <v>29</v>
      </c>
      <c r="AI468" s="46" t="s">
        <v>29</v>
      </c>
    </row>
    <row r="469" spans="18:35" ht="19.5" customHeight="1">
      <c r="R469" s="35" t="s">
        <v>658</v>
      </c>
      <c r="S469" s="161" t="s">
        <v>659</v>
      </c>
      <c r="T469" s="37" t="s">
        <v>472</v>
      </c>
      <c r="U469" s="206" t="b">
        <f t="shared" si="54"/>
        <v>1</v>
      </c>
      <c r="V469" s="38" t="b">
        <f t="shared" si="53"/>
        <v>1</v>
      </c>
      <c r="W469" s="203" t="b">
        <f t="shared" si="55"/>
        <v>1</v>
      </c>
      <c r="X469" s="39" t="s">
        <v>26</v>
      </c>
      <c r="Y469" s="40" t="s">
        <v>57</v>
      </c>
      <c r="Z469" s="41">
        <v>30</v>
      </c>
      <c r="AA469" s="42" t="s">
        <v>375</v>
      </c>
      <c r="AB469" s="43" t="s">
        <v>29</v>
      </c>
      <c r="AC469" s="43" t="s">
        <v>29</v>
      </c>
      <c r="AD469" s="183" t="s">
        <v>99</v>
      </c>
      <c r="AE469" s="43" t="s">
        <v>99</v>
      </c>
      <c r="AF469" s="184" t="s">
        <v>29</v>
      </c>
      <c r="AG469" s="43" t="s">
        <v>29</v>
      </c>
      <c r="AH469" s="43" t="s">
        <v>29</v>
      </c>
      <c r="AI469" s="46" t="s">
        <v>29</v>
      </c>
    </row>
    <row r="470" spans="18:35" ht="19.5" customHeight="1">
      <c r="R470" s="35" t="s">
        <v>658</v>
      </c>
      <c r="S470" s="161" t="s">
        <v>642</v>
      </c>
      <c r="T470" s="37" t="s">
        <v>472</v>
      </c>
      <c r="U470" s="206" t="b">
        <f t="shared" si="54"/>
        <v>0</v>
      </c>
      <c r="V470" s="38" t="b">
        <f t="shared" si="53"/>
        <v>0</v>
      </c>
      <c r="W470" s="203" t="b">
        <f t="shared" si="55"/>
        <v>1</v>
      </c>
      <c r="X470" s="39" t="s">
        <v>26</v>
      </c>
      <c r="Y470" s="40" t="s">
        <v>27</v>
      </c>
      <c r="Z470" s="41">
        <v>59</v>
      </c>
      <c r="AA470" s="42" t="s">
        <v>28</v>
      </c>
      <c r="AB470" s="43" t="s">
        <v>29</v>
      </c>
      <c r="AC470" s="43" t="s">
        <v>29</v>
      </c>
      <c r="AD470" s="183" t="s">
        <v>29</v>
      </c>
      <c r="AE470" s="43" t="s">
        <v>29</v>
      </c>
      <c r="AF470" s="184" t="s">
        <v>30</v>
      </c>
      <c r="AG470" s="43" t="s">
        <v>30</v>
      </c>
      <c r="AH470" s="43" t="s">
        <v>30</v>
      </c>
      <c r="AI470" s="46" t="s">
        <v>29</v>
      </c>
    </row>
    <row r="471" spans="18:35" ht="19.5" customHeight="1">
      <c r="R471" s="35" t="s">
        <v>658</v>
      </c>
      <c r="S471" s="161" t="s">
        <v>660</v>
      </c>
      <c r="T471" s="37" t="s">
        <v>472</v>
      </c>
      <c r="U471" s="206" t="b">
        <f t="shared" si="54"/>
        <v>1</v>
      </c>
      <c r="V471" s="38" t="b">
        <f t="shared" si="53"/>
        <v>1</v>
      </c>
      <c r="W471" s="203" t="b">
        <f t="shared" si="55"/>
        <v>1</v>
      </c>
      <c r="X471" s="39" t="s">
        <v>34</v>
      </c>
      <c r="Y471" s="40" t="s">
        <v>57</v>
      </c>
      <c r="Z471" s="41">
        <v>20</v>
      </c>
      <c r="AA471" s="42" t="s">
        <v>375</v>
      </c>
      <c r="AB471" s="43" t="s">
        <v>29</v>
      </c>
      <c r="AC471" s="43" t="s">
        <v>29</v>
      </c>
      <c r="AD471" s="183" t="s">
        <v>99</v>
      </c>
      <c r="AE471" s="43" t="s">
        <v>99</v>
      </c>
      <c r="AF471" s="184" t="s">
        <v>29</v>
      </c>
      <c r="AG471" s="43" t="s">
        <v>29</v>
      </c>
      <c r="AH471" s="43" t="s">
        <v>29</v>
      </c>
      <c r="AI471" s="46" t="s">
        <v>29</v>
      </c>
    </row>
    <row r="472" spans="18:35" ht="19.5" customHeight="1">
      <c r="R472" s="35" t="s">
        <v>658</v>
      </c>
      <c r="S472" s="161" t="s">
        <v>661</v>
      </c>
      <c r="T472" s="37" t="s">
        <v>472</v>
      </c>
      <c r="U472" s="206" t="b">
        <f t="shared" si="54"/>
        <v>0</v>
      </c>
      <c r="V472" s="38" t="b">
        <f t="shared" si="53"/>
        <v>0</v>
      </c>
      <c r="W472" s="203" t="b">
        <f t="shared" si="55"/>
        <v>1</v>
      </c>
      <c r="X472" s="39" t="s">
        <v>76</v>
      </c>
      <c r="Y472" s="40" t="s">
        <v>27</v>
      </c>
      <c r="Z472" s="41">
        <v>18</v>
      </c>
      <c r="AA472" s="42" t="s">
        <v>28</v>
      </c>
      <c r="AB472" s="43" t="s">
        <v>29</v>
      </c>
      <c r="AC472" s="43" t="s">
        <v>29</v>
      </c>
      <c r="AD472" s="183" t="s">
        <v>29</v>
      </c>
      <c r="AE472" s="43" t="s">
        <v>29</v>
      </c>
      <c r="AF472" s="184" t="s">
        <v>30</v>
      </c>
      <c r="AG472" s="43" t="s">
        <v>30</v>
      </c>
      <c r="AH472" s="43" t="s">
        <v>30</v>
      </c>
      <c r="AI472" s="46" t="s">
        <v>29</v>
      </c>
    </row>
    <row r="473" spans="18:35" ht="19.5" customHeight="1">
      <c r="R473" s="35" t="s">
        <v>658</v>
      </c>
      <c r="S473" s="161" t="s">
        <v>662</v>
      </c>
      <c r="T473" s="37" t="s">
        <v>472</v>
      </c>
      <c r="U473" s="206" t="b">
        <f t="shared" si="54"/>
        <v>0</v>
      </c>
      <c r="V473" s="38" t="b">
        <f t="shared" si="53"/>
        <v>0</v>
      </c>
      <c r="W473" s="203" t="b">
        <f t="shared" si="55"/>
        <v>1</v>
      </c>
      <c r="X473" s="39" t="s">
        <v>34</v>
      </c>
      <c r="Y473" s="40" t="s">
        <v>27</v>
      </c>
      <c r="Z473" s="41">
        <v>18</v>
      </c>
      <c r="AA473" s="42" t="s">
        <v>28</v>
      </c>
      <c r="AB473" s="43" t="s">
        <v>29</v>
      </c>
      <c r="AC473" s="43" t="s">
        <v>29</v>
      </c>
      <c r="AD473" s="183" t="s">
        <v>29</v>
      </c>
      <c r="AE473" s="43" t="s">
        <v>29</v>
      </c>
      <c r="AF473" s="184" t="s">
        <v>30</v>
      </c>
      <c r="AG473" s="43" t="s">
        <v>30</v>
      </c>
      <c r="AH473" s="43" t="s">
        <v>30</v>
      </c>
      <c r="AI473" s="46" t="s">
        <v>29</v>
      </c>
    </row>
    <row r="474" spans="18:35" ht="19.5" customHeight="1">
      <c r="R474" s="35" t="s">
        <v>658</v>
      </c>
      <c r="S474" s="161" t="s">
        <v>516</v>
      </c>
      <c r="T474" s="37" t="s">
        <v>472</v>
      </c>
      <c r="U474" s="206" t="b">
        <f t="shared" si="54"/>
        <v>0</v>
      </c>
      <c r="V474" s="38" t="b">
        <f t="shared" si="53"/>
        <v>0</v>
      </c>
      <c r="W474" s="203" t="b">
        <f t="shared" si="55"/>
        <v>1</v>
      </c>
      <c r="X474" s="39" t="s">
        <v>76</v>
      </c>
      <c r="Y474" s="40" t="s">
        <v>27</v>
      </c>
      <c r="Z474" s="41">
        <v>18</v>
      </c>
      <c r="AA474" s="42" t="s">
        <v>28</v>
      </c>
      <c r="AB474" s="43" t="s">
        <v>29</v>
      </c>
      <c r="AC474" s="43" t="s">
        <v>29</v>
      </c>
      <c r="AD474" s="183" t="s">
        <v>29</v>
      </c>
      <c r="AE474" s="43" t="s">
        <v>29</v>
      </c>
      <c r="AF474" s="184" t="s">
        <v>30</v>
      </c>
      <c r="AG474" s="43" t="s">
        <v>30</v>
      </c>
      <c r="AH474" s="43" t="s">
        <v>30</v>
      </c>
      <c r="AI474" s="46" t="s">
        <v>29</v>
      </c>
    </row>
    <row r="475" spans="18:35" ht="19.5" customHeight="1">
      <c r="R475" s="35" t="s">
        <v>658</v>
      </c>
      <c r="S475" s="161" t="s">
        <v>663</v>
      </c>
      <c r="T475" s="37" t="s">
        <v>472</v>
      </c>
      <c r="U475" s="206" t="b">
        <f t="shared" si="54"/>
        <v>0</v>
      </c>
      <c r="V475" s="38" t="b">
        <f t="shared" si="53"/>
        <v>0</v>
      </c>
      <c r="W475" s="203" t="b">
        <f t="shared" si="55"/>
        <v>1</v>
      </c>
      <c r="X475" s="39" t="s">
        <v>34</v>
      </c>
      <c r="Y475" s="40" t="s">
        <v>27</v>
      </c>
      <c r="Z475" s="41">
        <v>55</v>
      </c>
      <c r="AA475" s="42" t="s">
        <v>28</v>
      </c>
      <c r="AB475" s="43" t="s">
        <v>29</v>
      </c>
      <c r="AC475" s="43" t="s">
        <v>29</v>
      </c>
      <c r="AD475" s="183" t="s">
        <v>29</v>
      </c>
      <c r="AE475" s="43" t="s">
        <v>29</v>
      </c>
      <c r="AF475" s="184" t="s">
        <v>30</v>
      </c>
      <c r="AG475" s="43" t="s">
        <v>30</v>
      </c>
      <c r="AH475" s="43" t="s">
        <v>30</v>
      </c>
      <c r="AI475" s="46" t="s">
        <v>29</v>
      </c>
    </row>
    <row r="476" spans="18:35" ht="19.5" customHeight="1">
      <c r="R476" s="35" t="s">
        <v>664</v>
      </c>
      <c r="S476" s="161" t="s">
        <v>644</v>
      </c>
      <c r="T476" s="37" t="s">
        <v>472</v>
      </c>
      <c r="U476" s="206" t="b">
        <f t="shared" si="54"/>
        <v>0</v>
      </c>
      <c r="V476" s="38" t="b">
        <f t="shared" si="53"/>
        <v>0</v>
      </c>
      <c r="W476" s="203" t="b">
        <f t="shared" si="55"/>
        <v>1</v>
      </c>
      <c r="X476" s="39" t="s">
        <v>26</v>
      </c>
      <c r="Y476" s="40" t="s">
        <v>27</v>
      </c>
      <c r="Z476" s="41">
        <v>21</v>
      </c>
      <c r="AA476" s="42" t="s">
        <v>28</v>
      </c>
      <c r="AB476" s="43" t="s">
        <v>29</v>
      </c>
      <c r="AC476" s="43" t="s">
        <v>29</v>
      </c>
      <c r="AD476" s="183" t="s">
        <v>29</v>
      </c>
      <c r="AE476" s="43" t="s">
        <v>29</v>
      </c>
      <c r="AF476" s="184" t="s">
        <v>30</v>
      </c>
      <c r="AG476" s="43" t="s">
        <v>30</v>
      </c>
      <c r="AH476" s="43" t="s">
        <v>30</v>
      </c>
      <c r="AI476" s="46" t="s">
        <v>29</v>
      </c>
    </row>
    <row r="477" spans="18:35" ht="19.5" customHeight="1">
      <c r="R477" s="35" t="s">
        <v>664</v>
      </c>
      <c r="S477" s="161" t="s">
        <v>381</v>
      </c>
      <c r="T477" s="37" t="s">
        <v>472</v>
      </c>
      <c r="U477" s="206" t="b">
        <f t="shared" si="54"/>
        <v>0</v>
      </c>
      <c r="V477" s="38" t="b">
        <f t="shared" si="53"/>
        <v>0</v>
      </c>
      <c r="W477" s="203" t="b">
        <f t="shared" si="55"/>
        <v>1</v>
      </c>
      <c r="X477" s="39" t="s">
        <v>76</v>
      </c>
      <c r="Y477" s="40" t="s">
        <v>27</v>
      </c>
      <c r="Z477" s="41">
        <v>12</v>
      </c>
      <c r="AA477" s="42" t="s">
        <v>28</v>
      </c>
      <c r="AB477" s="43" t="s">
        <v>29</v>
      </c>
      <c r="AC477" s="43" t="s">
        <v>29</v>
      </c>
      <c r="AD477" s="183" t="s">
        <v>29</v>
      </c>
      <c r="AE477" s="43" t="s">
        <v>29</v>
      </c>
      <c r="AF477" s="184" t="s">
        <v>30</v>
      </c>
      <c r="AG477" s="43" t="s">
        <v>30</v>
      </c>
      <c r="AH477" s="43" t="s">
        <v>30</v>
      </c>
      <c r="AI477" s="46" t="s">
        <v>29</v>
      </c>
    </row>
    <row r="478" spans="18:35" ht="19.5" customHeight="1">
      <c r="R478" s="35" t="s">
        <v>664</v>
      </c>
      <c r="S478" s="161" t="s">
        <v>665</v>
      </c>
      <c r="T478" s="37" t="s">
        <v>472</v>
      </c>
      <c r="U478" s="206" t="b">
        <f t="shared" si="54"/>
        <v>0</v>
      </c>
      <c r="V478" s="38" t="b">
        <f t="shared" si="53"/>
        <v>0</v>
      </c>
      <c r="W478" s="203" t="b">
        <f t="shared" si="55"/>
        <v>1</v>
      </c>
      <c r="X478" s="39" t="s">
        <v>26</v>
      </c>
      <c r="Y478" s="40" t="s">
        <v>27</v>
      </c>
      <c r="Z478" s="41">
        <v>12</v>
      </c>
      <c r="AA478" s="42" t="s">
        <v>28</v>
      </c>
      <c r="AB478" s="43" t="s">
        <v>29</v>
      </c>
      <c r="AC478" s="43" t="s">
        <v>29</v>
      </c>
      <c r="AD478" s="183" t="s">
        <v>29</v>
      </c>
      <c r="AE478" s="43" t="s">
        <v>29</v>
      </c>
      <c r="AF478" s="184" t="s">
        <v>30</v>
      </c>
      <c r="AG478" s="43" t="s">
        <v>30</v>
      </c>
      <c r="AH478" s="43" t="s">
        <v>30</v>
      </c>
      <c r="AI478" s="46" t="s">
        <v>29</v>
      </c>
    </row>
    <row r="479" spans="18:35" ht="19.5" customHeight="1">
      <c r="R479" s="35" t="s">
        <v>664</v>
      </c>
      <c r="S479" s="161" t="s">
        <v>666</v>
      </c>
      <c r="T479" s="37" t="s">
        <v>472</v>
      </c>
      <c r="U479" s="206" t="b">
        <f t="shared" si="54"/>
        <v>0</v>
      </c>
      <c r="V479" s="38" t="b">
        <f t="shared" si="53"/>
        <v>0</v>
      </c>
      <c r="W479" s="203" t="b">
        <f t="shared" si="55"/>
        <v>1</v>
      </c>
      <c r="X479" s="39" t="s">
        <v>26</v>
      </c>
      <c r="Y479" s="40" t="s">
        <v>27</v>
      </c>
      <c r="Z479" s="41">
        <v>11</v>
      </c>
      <c r="AA479" s="42" t="s">
        <v>28</v>
      </c>
      <c r="AB479" s="43" t="s">
        <v>29</v>
      </c>
      <c r="AC479" s="43" t="s">
        <v>29</v>
      </c>
      <c r="AD479" s="183" t="s">
        <v>29</v>
      </c>
      <c r="AE479" s="43" t="s">
        <v>29</v>
      </c>
      <c r="AF479" s="184" t="s">
        <v>30</v>
      </c>
      <c r="AG479" s="43" t="s">
        <v>30</v>
      </c>
      <c r="AH479" s="43" t="s">
        <v>30</v>
      </c>
      <c r="AI479" s="46" t="s">
        <v>29</v>
      </c>
    </row>
    <row r="480" spans="18:35" ht="19.5" customHeight="1">
      <c r="R480" s="35" t="s">
        <v>664</v>
      </c>
      <c r="S480" s="161" t="s">
        <v>667</v>
      </c>
      <c r="T480" s="37" t="s">
        <v>472</v>
      </c>
      <c r="U480" s="206" t="b">
        <f t="shared" si="54"/>
        <v>0</v>
      </c>
      <c r="V480" s="38" t="b">
        <f t="shared" si="53"/>
        <v>0</v>
      </c>
      <c r="W480" s="203" t="b">
        <f t="shared" si="55"/>
        <v>1</v>
      </c>
      <c r="X480" s="39" t="s">
        <v>26</v>
      </c>
      <c r="Y480" s="40" t="s">
        <v>27</v>
      </c>
      <c r="Z480" s="41">
        <v>23</v>
      </c>
      <c r="AA480" s="42" t="s">
        <v>28</v>
      </c>
      <c r="AB480" s="43" t="s">
        <v>29</v>
      </c>
      <c r="AC480" s="43" t="s">
        <v>29</v>
      </c>
      <c r="AD480" s="183" t="s">
        <v>29</v>
      </c>
      <c r="AE480" s="43" t="s">
        <v>29</v>
      </c>
      <c r="AF480" s="184" t="s">
        <v>30</v>
      </c>
      <c r="AG480" s="43" t="s">
        <v>30</v>
      </c>
      <c r="AH480" s="43" t="s">
        <v>30</v>
      </c>
      <c r="AI480" s="46" t="s">
        <v>29</v>
      </c>
    </row>
    <row r="481" spans="18:35" ht="19.5" customHeight="1">
      <c r="R481" s="35" t="s">
        <v>664</v>
      </c>
      <c r="S481" s="161" t="s">
        <v>668</v>
      </c>
      <c r="T481" s="37" t="s">
        <v>472</v>
      </c>
      <c r="U481" s="206" t="b">
        <f t="shared" si="54"/>
        <v>0</v>
      </c>
      <c r="V481" s="38" t="b">
        <f t="shared" si="53"/>
        <v>0</v>
      </c>
      <c r="W481" s="203" t="b">
        <f t="shared" si="55"/>
        <v>1</v>
      </c>
      <c r="X481" s="39" t="s">
        <v>26</v>
      </c>
      <c r="Y481" s="40" t="s">
        <v>27</v>
      </c>
      <c r="Z481" s="41">
        <v>17</v>
      </c>
      <c r="AA481" s="42" t="s">
        <v>28</v>
      </c>
      <c r="AB481" s="43" t="s">
        <v>29</v>
      </c>
      <c r="AC481" s="43" t="s">
        <v>29</v>
      </c>
      <c r="AD481" s="183" t="s">
        <v>29</v>
      </c>
      <c r="AE481" s="43" t="s">
        <v>29</v>
      </c>
      <c r="AF481" s="184" t="s">
        <v>30</v>
      </c>
      <c r="AG481" s="43" t="s">
        <v>30</v>
      </c>
      <c r="AH481" s="43" t="s">
        <v>30</v>
      </c>
      <c r="AI481" s="46" t="s">
        <v>29</v>
      </c>
    </row>
    <row r="482" spans="18:35" ht="19.5" customHeight="1">
      <c r="R482" s="35" t="s">
        <v>664</v>
      </c>
      <c r="S482" s="161" t="s">
        <v>669</v>
      </c>
      <c r="T482" s="37" t="s">
        <v>472</v>
      </c>
      <c r="U482" s="206" t="b">
        <f t="shared" si="54"/>
        <v>0</v>
      </c>
      <c r="V482" s="38" t="b">
        <f t="shared" si="53"/>
        <v>0</v>
      </c>
      <c r="W482" s="203" t="b">
        <f t="shared" si="55"/>
        <v>1</v>
      </c>
      <c r="X482" s="39" t="s">
        <v>26</v>
      </c>
      <c r="Y482" s="40" t="s">
        <v>27</v>
      </c>
      <c r="Z482" s="41">
        <v>12</v>
      </c>
      <c r="AA482" s="42" t="s">
        <v>28</v>
      </c>
      <c r="AB482" s="43" t="s">
        <v>29</v>
      </c>
      <c r="AC482" s="43" t="s">
        <v>29</v>
      </c>
      <c r="AD482" s="183" t="s">
        <v>29</v>
      </c>
      <c r="AE482" s="43" t="s">
        <v>29</v>
      </c>
      <c r="AF482" s="184" t="s">
        <v>30</v>
      </c>
      <c r="AG482" s="43" t="s">
        <v>30</v>
      </c>
      <c r="AH482" s="43" t="s">
        <v>30</v>
      </c>
      <c r="AI482" s="46" t="s">
        <v>29</v>
      </c>
    </row>
    <row r="483" spans="18:35" ht="19.5" customHeight="1">
      <c r="R483" s="35" t="s">
        <v>664</v>
      </c>
      <c r="S483" s="161" t="s">
        <v>670</v>
      </c>
      <c r="T483" s="37" t="s">
        <v>472</v>
      </c>
      <c r="U483" s="206" t="b">
        <f t="shared" si="54"/>
        <v>0</v>
      </c>
      <c r="V483" s="38" t="b">
        <f t="shared" si="53"/>
        <v>0</v>
      </c>
      <c r="W483" s="203" t="b">
        <f t="shared" si="55"/>
        <v>1</v>
      </c>
      <c r="X483" s="39" t="s">
        <v>76</v>
      </c>
      <c r="Y483" s="40" t="s">
        <v>27</v>
      </c>
      <c r="Z483" s="41">
        <v>10</v>
      </c>
      <c r="AA483" s="42" t="s">
        <v>28</v>
      </c>
      <c r="AB483" s="43" t="s">
        <v>29</v>
      </c>
      <c r="AC483" s="43" t="s">
        <v>29</v>
      </c>
      <c r="AD483" s="183" t="s">
        <v>29</v>
      </c>
      <c r="AE483" s="43" t="s">
        <v>29</v>
      </c>
      <c r="AF483" s="184" t="s">
        <v>30</v>
      </c>
      <c r="AG483" s="43" t="s">
        <v>30</v>
      </c>
      <c r="AH483" s="43" t="s">
        <v>30</v>
      </c>
      <c r="AI483" s="46" t="s">
        <v>29</v>
      </c>
    </row>
    <row r="484" spans="18:35" ht="19.5" customHeight="1">
      <c r="R484" s="35" t="s">
        <v>664</v>
      </c>
      <c r="S484" s="161" t="s">
        <v>671</v>
      </c>
      <c r="T484" s="37" t="s">
        <v>472</v>
      </c>
      <c r="U484" s="206" t="b">
        <f t="shared" si="54"/>
        <v>0</v>
      </c>
      <c r="V484" s="38" t="b">
        <f t="shared" si="53"/>
        <v>0</v>
      </c>
      <c r="W484" s="203" t="b">
        <f t="shared" si="55"/>
        <v>1</v>
      </c>
      <c r="X484" s="39" t="s">
        <v>26</v>
      </c>
      <c r="Y484" s="40" t="s">
        <v>27</v>
      </c>
      <c r="Z484" s="41">
        <v>12</v>
      </c>
      <c r="AA484" s="42" t="s">
        <v>28</v>
      </c>
      <c r="AB484" s="43" t="s">
        <v>29</v>
      </c>
      <c r="AC484" s="43" t="s">
        <v>29</v>
      </c>
      <c r="AD484" s="183" t="s">
        <v>29</v>
      </c>
      <c r="AE484" s="43" t="s">
        <v>29</v>
      </c>
      <c r="AF484" s="184" t="s">
        <v>30</v>
      </c>
      <c r="AG484" s="43" t="s">
        <v>30</v>
      </c>
      <c r="AH484" s="43" t="s">
        <v>30</v>
      </c>
      <c r="AI484" s="46" t="s">
        <v>29</v>
      </c>
    </row>
    <row r="485" spans="18:35" ht="19.5" customHeight="1">
      <c r="R485" s="35" t="s">
        <v>664</v>
      </c>
      <c r="S485" s="161" t="s">
        <v>672</v>
      </c>
      <c r="T485" s="37" t="s">
        <v>472</v>
      </c>
      <c r="U485" s="206" t="b">
        <f t="shared" si="54"/>
        <v>0</v>
      </c>
      <c r="V485" s="38" t="b">
        <f t="shared" si="53"/>
        <v>0</v>
      </c>
      <c r="W485" s="203" t="b">
        <f t="shared" si="55"/>
        <v>1</v>
      </c>
      <c r="X485" s="39" t="s">
        <v>26</v>
      </c>
      <c r="Y485" s="40" t="s">
        <v>27</v>
      </c>
      <c r="Z485" s="41">
        <v>7</v>
      </c>
      <c r="AA485" s="42" t="s">
        <v>28</v>
      </c>
      <c r="AB485" s="43" t="s">
        <v>29</v>
      </c>
      <c r="AC485" s="43" t="s">
        <v>29</v>
      </c>
      <c r="AD485" s="183" t="s">
        <v>29</v>
      </c>
      <c r="AE485" s="43" t="s">
        <v>29</v>
      </c>
      <c r="AF485" s="184" t="s">
        <v>30</v>
      </c>
      <c r="AG485" s="43" t="s">
        <v>30</v>
      </c>
      <c r="AH485" s="43" t="s">
        <v>30</v>
      </c>
      <c r="AI485" s="46" t="s">
        <v>29</v>
      </c>
    </row>
    <row r="486" spans="18:35" ht="19.5" customHeight="1">
      <c r="R486" s="35" t="s">
        <v>664</v>
      </c>
      <c r="S486" s="161" t="s">
        <v>673</v>
      </c>
      <c r="T486" s="37" t="s">
        <v>472</v>
      </c>
      <c r="U486" s="206" t="b">
        <f t="shared" si="54"/>
        <v>0</v>
      </c>
      <c r="V486" s="38" t="b">
        <f t="shared" si="53"/>
        <v>0</v>
      </c>
      <c r="W486" s="203" t="b">
        <f t="shared" si="55"/>
        <v>1</v>
      </c>
      <c r="X486" s="39" t="s">
        <v>76</v>
      </c>
      <c r="Y486" s="40" t="s">
        <v>27</v>
      </c>
      <c r="Z486" s="41">
        <v>11</v>
      </c>
      <c r="AA486" s="42" t="s">
        <v>28</v>
      </c>
      <c r="AB486" s="43" t="s">
        <v>29</v>
      </c>
      <c r="AC486" s="43" t="s">
        <v>29</v>
      </c>
      <c r="AD486" s="183" t="s">
        <v>29</v>
      </c>
      <c r="AE486" s="43" t="s">
        <v>29</v>
      </c>
      <c r="AF486" s="184" t="s">
        <v>30</v>
      </c>
      <c r="AG486" s="43" t="s">
        <v>30</v>
      </c>
      <c r="AH486" s="43" t="s">
        <v>30</v>
      </c>
      <c r="AI486" s="46" t="s">
        <v>29</v>
      </c>
    </row>
    <row r="487" spans="18:35" ht="19.5" customHeight="1">
      <c r="R487" s="35" t="s">
        <v>664</v>
      </c>
      <c r="S487" s="161" t="s">
        <v>578</v>
      </c>
      <c r="T487" s="37" t="s">
        <v>472</v>
      </c>
      <c r="U487" s="206" t="b">
        <f t="shared" si="54"/>
        <v>0</v>
      </c>
      <c r="V487" s="38" t="b">
        <f t="shared" si="53"/>
        <v>0</v>
      </c>
      <c r="W487" s="203" t="b">
        <f t="shared" si="55"/>
        <v>1</v>
      </c>
      <c r="X487" s="39" t="s">
        <v>34</v>
      </c>
      <c r="Y487" s="40" t="s">
        <v>27</v>
      </c>
      <c r="Z487" s="41">
        <v>38</v>
      </c>
      <c r="AA487" s="42" t="s">
        <v>28</v>
      </c>
      <c r="AB487" s="43" t="s">
        <v>29</v>
      </c>
      <c r="AC487" s="43" t="s">
        <v>29</v>
      </c>
      <c r="AD487" s="183" t="s">
        <v>29</v>
      </c>
      <c r="AE487" s="43" t="s">
        <v>29</v>
      </c>
      <c r="AF487" s="184" t="s">
        <v>30</v>
      </c>
      <c r="AG487" s="43" t="s">
        <v>30</v>
      </c>
      <c r="AH487" s="43" t="s">
        <v>30</v>
      </c>
      <c r="AI487" s="46" t="s">
        <v>29</v>
      </c>
    </row>
    <row r="488" spans="18:35" ht="19.5" customHeight="1">
      <c r="R488" s="35" t="s">
        <v>664</v>
      </c>
      <c r="S488" s="161" t="s">
        <v>160</v>
      </c>
      <c r="T488" s="37" t="s">
        <v>472</v>
      </c>
      <c r="U488" s="206" t="b">
        <f t="shared" si="54"/>
        <v>0</v>
      </c>
      <c r="V488" s="38" t="b">
        <f t="shared" si="53"/>
        <v>0</v>
      </c>
      <c r="W488" s="203" t="b">
        <f t="shared" si="55"/>
        <v>1</v>
      </c>
      <c r="X488" s="39" t="s">
        <v>26</v>
      </c>
      <c r="Y488" s="40" t="s">
        <v>27</v>
      </c>
      <c r="Z488" s="41">
        <v>9</v>
      </c>
      <c r="AA488" s="42" t="s">
        <v>28</v>
      </c>
      <c r="AB488" s="43" t="s">
        <v>29</v>
      </c>
      <c r="AC488" s="43" t="s">
        <v>29</v>
      </c>
      <c r="AD488" s="183" t="s">
        <v>29</v>
      </c>
      <c r="AE488" s="43" t="s">
        <v>29</v>
      </c>
      <c r="AF488" s="184" t="s">
        <v>30</v>
      </c>
      <c r="AG488" s="43" t="s">
        <v>30</v>
      </c>
      <c r="AH488" s="43" t="s">
        <v>30</v>
      </c>
      <c r="AI488" s="46" t="s">
        <v>29</v>
      </c>
    </row>
    <row r="489" spans="18:35" ht="19.5" customHeight="1">
      <c r="R489" s="35" t="s">
        <v>664</v>
      </c>
      <c r="S489" s="161" t="s">
        <v>674</v>
      </c>
      <c r="T489" s="37" t="s">
        <v>472</v>
      </c>
      <c r="U489" s="206" t="b">
        <f t="shared" si="54"/>
        <v>0</v>
      </c>
      <c r="V489" s="38" t="b">
        <f t="shared" si="53"/>
        <v>0</v>
      </c>
      <c r="W489" s="203" t="b">
        <f t="shared" si="55"/>
        <v>1</v>
      </c>
      <c r="X489" s="39" t="s">
        <v>34</v>
      </c>
      <c r="Y489" s="40" t="s">
        <v>27</v>
      </c>
      <c r="Z489" s="41">
        <v>12</v>
      </c>
      <c r="AA489" s="42" t="s">
        <v>28</v>
      </c>
      <c r="AB489" s="43" t="s">
        <v>29</v>
      </c>
      <c r="AC489" s="43" t="s">
        <v>29</v>
      </c>
      <c r="AD489" s="183" t="s">
        <v>29</v>
      </c>
      <c r="AE489" s="43" t="s">
        <v>29</v>
      </c>
      <c r="AF489" s="184" t="s">
        <v>30</v>
      </c>
      <c r="AG489" s="43" t="s">
        <v>30</v>
      </c>
      <c r="AH489" s="43" t="s">
        <v>30</v>
      </c>
      <c r="AI489" s="46" t="s">
        <v>29</v>
      </c>
    </row>
    <row r="490" spans="18:35" ht="19.5" customHeight="1">
      <c r="R490" s="35" t="s">
        <v>664</v>
      </c>
      <c r="S490" s="161" t="s">
        <v>675</v>
      </c>
      <c r="T490" s="37" t="s">
        <v>472</v>
      </c>
      <c r="U490" s="206" t="b">
        <f t="shared" si="54"/>
        <v>0</v>
      </c>
      <c r="V490" s="38" t="b">
        <f t="shared" ref="V490:V553" si="56">IF(COUNTIF($J$15:$K$19,$Y490)=0,IF(COUNTIF($L$15:$M$19,$Y490)=0,IF(VLOOKUP($Y490,$N$15:$O$19,2,FALSE)="가 능",TRUE,FALSE),IF(VLOOKUP($Y490,$L$15:$M$19,2,FALSE)="가 능",TRUE,FALSE)),IF(VLOOKUP($Y490,$J$15:$K$19,2,FALSE)="가 능",TRUE,FALSE))</f>
        <v>0</v>
      </c>
      <c r="W490" s="203" t="b">
        <f t="shared" si="55"/>
        <v>1</v>
      </c>
      <c r="X490" s="39" t="s">
        <v>34</v>
      </c>
      <c r="Y490" s="40" t="s">
        <v>27</v>
      </c>
      <c r="Z490" s="41">
        <v>16</v>
      </c>
      <c r="AA490" s="42" t="s">
        <v>28</v>
      </c>
      <c r="AB490" s="43" t="s">
        <v>29</v>
      </c>
      <c r="AC490" s="43" t="s">
        <v>29</v>
      </c>
      <c r="AD490" s="183" t="s">
        <v>29</v>
      </c>
      <c r="AE490" s="43" t="s">
        <v>29</v>
      </c>
      <c r="AF490" s="184" t="s">
        <v>30</v>
      </c>
      <c r="AG490" s="43" t="s">
        <v>30</v>
      </c>
      <c r="AH490" s="43" t="s">
        <v>30</v>
      </c>
      <c r="AI490" s="46" t="s">
        <v>29</v>
      </c>
    </row>
    <row r="491" spans="18:35" ht="19.5" customHeight="1">
      <c r="R491" s="35" t="s">
        <v>664</v>
      </c>
      <c r="S491" s="161" t="s">
        <v>676</v>
      </c>
      <c r="T491" s="37" t="s">
        <v>472</v>
      </c>
      <c r="U491" s="206" t="b">
        <f t="shared" si="54"/>
        <v>0</v>
      </c>
      <c r="V491" s="38" t="b">
        <f t="shared" si="56"/>
        <v>0</v>
      </c>
      <c r="W491" s="203" t="b">
        <f t="shared" si="55"/>
        <v>1</v>
      </c>
      <c r="X491" s="39" t="s">
        <v>34</v>
      </c>
      <c r="Y491" s="40" t="s">
        <v>27</v>
      </c>
      <c r="Z491" s="41">
        <v>15</v>
      </c>
      <c r="AA491" s="42" t="s">
        <v>28</v>
      </c>
      <c r="AB491" s="43" t="s">
        <v>29</v>
      </c>
      <c r="AC491" s="43" t="s">
        <v>29</v>
      </c>
      <c r="AD491" s="183" t="s">
        <v>29</v>
      </c>
      <c r="AE491" s="43" t="s">
        <v>29</v>
      </c>
      <c r="AF491" s="184" t="s">
        <v>30</v>
      </c>
      <c r="AG491" s="43" t="s">
        <v>30</v>
      </c>
      <c r="AH491" s="43" t="s">
        <v>30</v>
      </c>
      <c r="AI491" s="46" t="s">
        <v>29</v>
      </c>
    </row>
    <row r="492" spans="18:35" ht="19.5" customHeight="1">
      <c r="R492" s="35" t="s">
        <v>664</v>
      </c>
      <c r="S492" s="161" t="s">
        <v>677</v>
      </c>
      <c r="T492" s="37" t="s">
        <v>472</v>
      </c>
      <c r="U492" s="206" t="b">
        <f t="shared" si="54"/>
        <v>0</v>
      </c>
      <c r="V492" s="38" t="b">
        <f t="shared" si="56"/>
        <v>0</v>
      </c>
      <c r="W492" s="203" t="b">
        <f t="shared" si="55"/>
        <v>1</v>
      </c>
      <c r="X492" s="39" t="s">
        <v>34</v>
      </c>
      <c r="Y492" s="40" t="s">
        <v>27</v>
      </c>
      <c r="Z492" s="41">
        <v>29</v>
      </c>
      <c r="AA492" s="42" t="s">
        <v>28</v>
      </c>
      <c r="AB492" s="43" t="s">
        <v>29</v>
      </c>
      <c r="AC492" s="43" t="s">
        <v>29</v>
      </c>
      <c r="AD492" s="183" t="s">
        <v>29</v>
      </c>
      <c r="AE492" s="43" t="s">
        <v>29</v>
      </c>
      <c r="AF492" s="184" t="s">
        <v>30</v>
      </c>
      <c r="AG492" s="43" t="s">
        <v>30</v>
      </c>
      <c r="AH492" s="43" t="s">
        <v>30</v>
      </c>
      <c r="AI492" s="46" t="s">
        <v>29</v>
      </c>
    </row>
    <row r="493" spans="18:35" ht="19.5" customHeight="1">
      <c r="R493" s="35" t="s">
        <v>664</v>
      </c>
      <c r="S493" s="161" t="s">
        <v>678</v>
      </c>
      <c r="T493" s="37" t="s">
        <v>472</v>
      </c>
      <c r="U493" s="206" t="b">
        <f t="shared" si="54"/>
        <v>0</v>
      </c>
      <c r="V493" s="38" t="b">
        <f t="shared" si="56"/>
        <v>0</v>
      </c>
      <c r="W493" s="203" t="b">
        <f t="shared" si="55"/>
        <v>1</v>
      </c>
      <c r="X493" s="39" t="s">
        <v>76</v>
      </c>
      <c r="Y493" s="40" t="s">
        <v>27</v>
      </c>
      <c r="Z493" s="41">
        <v>11</v>
      </c>
      <c r="AA493" s="42" t="s">
        <v>28</v>
      </c>
      <c r="AB493" s="43" t="s">
        <v>29</v>
      </c>
      <c r="AC493" s="43" t="s">
        <v>29</v>
      </c>
      <c r="AD493" s="183" t="s">
        <v>29</v>
      </c>
      <c r="AE493" s="43" t="s">
        <v>29</v>
      </c>
      <c r="AF493" s="184" t="s">
        <v>30</v>
      </c>
      <c r="AG493" s="43" t="s">
        <v>30</v>
      </c>
      <c r="AH493" s="43" t="s">
        <v>30</v>
      </c>
      <c r="AI493" s="46" t="s">
        <v>29</v>
      </c>
    </row>
    <row r="494" spans="18:35" ht="19.5" customHeight="1">
      <c r="R494" s="35" t="s">
        <v>664</v>
      </c>
      <c r="S494" s="161" t="s">
        <v>679</v>
      </c>
      <c r="T494" s="37" t="s">
        <v>472</v>
      </c>
      <c r="U494" s="206" t="b">
        <f t="shared" si="54"/>
        <v>0</v>
      </c>
      <c r="V494" s="38" t="b">
        <f t="shared" si="56"/>
        <v>0</v>
      </c>
      <c r="W494" s="203" t="b">
        <f t="shared" si="55"/>
        <v>1</v>
      </c>
      <c r="X494" s="39" t="s">
        <v>34</v>
      </c>
      <c r="Y494" s="40" t="s">
        <v>27</v>
      </c>
      <c r="Z494" s="41">
        <v>11</v>
      </c>
      <c r="AA494" s="42" t="s">
        <v>28</v>
      </c>
      <c r="AB494" s="43" t="s">
        <v>29</v>
      </c>
      <c r="AC494" s="43" t="s">
        <v>29</v>
      </c>
      <c r="AD494" s="183" t="s">
        <v>29</v>
      </c>
      <c r="AE494" s="43" t="s">
        <v>29</v>
      </c>
      <c r="AF494" s="184" t="s">
        <v>30</v>
      </c>
      <c r="AG494" s="43" t="s">
        <v>30</v>
      </c>
      <c r="AH494" s="43" t="s">
        <v>30</v>
      </c>
      <c r="AI494" s="46" t="s">
        <v>29</v>
      </c>
    </row>
    <row r="495" spans="18:35" ht="19.5" customHeight="1">
      <c r="R495" s="35" t="s">
        <v>664</v>
      </c>
      <c r="S495" s="161" t="s">
        <v>680</v>
      </c>
      <c r="T495" s="37" t="s">
        <v>472</v>
      </c>
      <c r="U495" s="206" t="b">
        <f t="shared" si="54"/>
        <v>0</v>
      </c>
      <c r="V495" s="38" t="b">
        <f t="shared" si="56"/>
        <v>0</v>
      </c>
      <c r="W495" s="203" t="b">
        <f t="shared" si="55"/>
        <v>1</v>
      </c>
      <c r="X495" s="39" t="s">
        <v>26</v>
      </c>
      <c r="Y495" s="40" t="s">
        <v>27</v>
      </c>
      <c r="Z495" s="41">
        <v>20</v>
      </c>
      <c r="AA495" s="42" t="s">
        <v>28</v>
      </c>
      <c r="AB495" s="43" t="s">
        <v>29</v>
      </c>
      <c r="AC495" s="43" t="s">
        <v>29</v>
      </c>
      <c r="AD495" s="183" t="s">
        <v>29</v>
      </c>
      <c r="AE495" s="43" t="s">
        <v>29</v>
      </c>
      <c r="AF495" s="184" t="s">
        <v>30</v>
      </c>
      <c r="AG495" s="43" t="s">
        <v>30</v>
      </c>
      <c r="AH495" s="43" t="s">
        <v>30</v>
      </c>
      <c r="AI495" s="46" t="s">
        <v>29</v>
      </c>
    </row>
    <row r="496" spans="18:35" ht="19.5" customHeight="1">
      <c r="R496" s="35" t="s">
        <v>664</v>
      </c>
      <c r="S496" s="161" t="s">
        <v>681</v>
      </c>
      <c r="T496" s="37" t="s">
        <v>472</v>
      </c>
      <c r="U496" s="206" t="b">
        <f t="shared" si="54"/>
        <v>0</v>
      </c>
      <c r="V496" s="38" t="b">
        <f t="shared" si="56"/>
        <v>0</v>
      </c>
      <c r="W496" s="203" t="b">
        <f t="shared" si="55"/>
        <v>1</v>
      </c>
      <c r="X496" s="39" t="s">
        <v>26</v>
      </c>
      <c r="Y496" s="40" t="s">
        <v>27</v>
      </c>
      <c r="Z496" s="41">
        <v>28</v>
      </c>
      <c r="AA496" s="42" t="s">
        <v>28</v>
      </c>
      <c r="AB496" s="43" t="s">
        <v>29</v>
      </c>
      <c r="AC496" s="43" t="s">
        <v>29</v>
      </c>
      <c r="AD496" s="183" t="s">
        <v>29</v>
      </c>
      <c r="AE496" s="43" t="s">
        <v>29</v>
      </c>
      <c r="AF496" s="184" t="s">
        <v>30</v>
      </c>
      <c r="AG496" s="43" t="s">
        <v>30</v>
      </c>
      <c r="AH496" s="43" t="s">
        <v>30</v>
      </c>
      <c r="AI496" s="46" t="s">
        <v>29</v>
      </c>
    </row>
    <row r="497" spans="18:35" ht="19.5" customHeight="1">
      <c r="R497" s="35" t="s">
        <v>664</v>
      </c>
      <c r="S497" s="161" t="s">
        <v>682</v>
      </c>
      <c r="T497" s="37" t="s">
        <v>472</v>
      </c>
      <c r="U497" s="206" t="b">
        <f t="shared" si="54"/>
        <v>0</v>
      </c>
      <c r="V497" s="38" t="b">
        <f t="shared" si="56"/>
        <v>0</v>
      </c>
      <c r="W497" s="203" t="b">
        <f t="shared" si="55"/>
        <v>1</v>
      </c>
      <c r="X497" s="39" t="s">
        <v>34</v>
      </c>
      <c r="Y497" s="40" t="s">
        <v>27</v>
      </c>
      <c r="Z497" s="41">
        <v>17</v>
      </c>
      <c r="AA497" s="42" t="s">
        <v>28</v>
      </c>
      <c r="AB497" s="43" t="s">
        <v>29</v>
      </c>
      <c r="AC497" s="43" t="s">
        <v>29</v>
      </c>
      <c r="AD497" s="183" t="s">
        <v>29</v>
      </c>
      <c r="AE497" s="43" t="s">
        <v>29</v>
      </c>
      <c r="AF497" s="184" t="s">
        <v>30</v>
      </c>
      <c r="AG497" s="43" t="s">
        <v>30</v>
      </c>
      <c r="AH497" s="43" t="s">
        <v>30</v>
      </c>
      <c r="AI497" s="46" t="s">
        <v>29</v>
      </c>
    </row>
    <row r="498" spans="18:35" ht="19.5" customHeight="1">
      <c r="R498" s="35" t="s">
        <v>664</v>
      </c>
      <c r="S498" s="161" t="s">
        <v>683</v>
      </c>
      <c r="T498" s="37" t="s">
        <v>472</v>
      </c>
      <c r="U498" s="206" t="b">
        <f t="shared" si="54"/>
        <v>0</v>
      </c>
      <c r="V498" s="38" t="b">
        <f t="shared" si="56"/>
        <v>0</v>
      </c>
      <c r="W498" s="203" t="b">
        <f t="shared" si="55"/>
        <v>1</v>
      </c>
      <c r="X498" s="39" t="s">
        <v>26</v>
      </c>
      <c r="Y498" s="40" t="s">
        <v>27</v>
      </c>
      <c r="Z498" s="41">
        <v>12</v>
      </c>
      <c r="AA498" s="42" t="s">
        <v>28</v>
      </c>
      <c r="AB498" s="43" t="s">
        <v>29</v>
      </c>
      <c r="AC498" s="43" t="s">
        <v>29</v>
      </c>
      <c r="AD498" s="183" t="s">
        <v>29</v>
      </c>
      <c r="AE498" s="43" t="s">
        <v>29</v>
      </c>
      <c r="AF498" s="184" t="s">
        <v>30</v>
      </c>
      <c r="AG498" s="43" t="s">
        <v>30</v>
      </c>
      <c r="AH498" s="43" t="s">
        <v>30</v>
      </c>
      <c r="AI498" s="46" t="s">
        <v>29</v>
      </c>
    </row>
    <row r="499" spans="18:35" ht="19.5" customHeight="1">
      <c r="R499" s="35" t="s">
        <v>684</v>
      </c>
      <c r="S499" s="161" t="s">
        <v>435</v>
      </c>
      <c r="T499" s="37" t="s">
        <v>472</v>
      </c>
      <c r="U499" s="206" t="b">
        <f t="shared" si="54"/>
        <v>1</v>
      </c>
      <c r="V499" s="38" t="b">
        <f t="shared" si="56"/>
        <v>1</v>
      </c>
      <c r="W499" s="203" t="b">
        <f t="shared" si="55"/>
        <v>1</v>
      </c>
      <c r="X499" s="39" t="s">
        <v>26</v>
      </c>
      <c r="Y499" s="40" t="s">
        <v>73</v>
      </c>
      <c r="Z499" s="41">
        <v>15</v>
      </c>
      <c r="AA499" s="42" t="s">
        <v>685</v>
      </c>
      <c r="AB499" s="43" t="s">
        <v>29</v>
      </c>
      <c r="AC499" s="43" t="s">
        <v>29</v>
      </c>
      <c r="AD499" s="183" t="s">
        <v>99</v>
      </c>
      <c r="AE499" s="43" t="s">
        <v>99</v>
      </c>
      <c r="AF499" s="184" t="s">
        <v>29</v>
      </c>
      <c r="AG499" s="43" t="s">
        <v>29</v>
      </c>
      <c r="AH499" s="43" t="s">
        <v>238</v>
      </c>
      <c r="AI499" s="46" t="s">
        <v>238</v>
      </c>
    </row>
    <row r="500" spans="18:35" ht="19.5" customHeight="1">
      <c r="R500" s="35" t="s">
        <v>684</v>
      </c>
      <c r="S500" s="161" t="s">
        <v>686</v>
      </c>
      <c r="T500" s="37" t="s">
        <v>472</v>
      </c>
      <c r="U500" s="206" t="b">
        <f t="shared" si="54"/>
        <v>1</v>
      </c>
      <c r="V500" s="38" t="b">
        <f t="shared" si="56"/>
        <v>1</v>
      </c>
      <c r="W500" s="203" t="b">
        <f t="shared" si="55"/>
        <v>1</v>
      </c>
      <c r="X500" s="39" t="s">
        <v>26</v>
      </c>
      <c r="Y500" s="40" t="s">
        <v>73</v>
      </c>
      <c r="Z500" s="41">
        <v>35</v>
      </c>
      <c r="AA500" s="42" t="s">
        <v>685</v>
      </c>
      <c r="AB500" s="43" t="s">
        <v>29</v>
      </c>
      <c r="AC500" s="43" t="s">
        <v>29</v>
      </c>
      <c r="AD500" s="183" t="s">
        <v>99</v>
      </c>
      <c r="AE500" s="43" t="s">
        <v>99</v>
      </c>
      <c r="AF500" s="184" t="s">
        <v>29</v>
      </c>
      <c r="AG500" s="43" t="s">
        <v>29</v>
      </c>
      <c r="AH500" s="43" t="s">
        <v>238</v>
      </c>
      <c r="AI500" s="46" t="s">
        <v>238</v>
      </c>
    </row>
    <row r="501" spans="18:35" ht="19.5" customHeight="1">
      <c r="R501" s="35" t="s">
        <v>684</v>
      </c>
      <c r="S501" s="161" t="s">
        <v>578</v>
      </c>
      <c r="T501" s="37" t="s">
        <v>472</v>
      </c>
      <c r="U501" s="206" t="b">
        <f t="shared" si="54"/>
        <v>1</v>
      </c>
      <c r="V501" s="38" t="b">
        <f t="shared" si="56"/>
        <v>1</v>
      </c>
      <c r="W501" s="203" t="b">
        <f t="shared" si="55"/>
        <v>1</v>
      </c>
      <c r="X501" s="39" t="s">
        <v>26</v>
      </c>
      <c r="Y501" s="40" t="s">
        <v>73</v>
      </c>
      <c r="Z501" s="41">
        <v>24</v>
      </c>
      <c r="AA501" s="42" t="s">
        <v>685</v>
      </c>
      <c r="AB501" s="43" t="s">
        <v>29</v>
      </c>
      <c r="AC501" s="43" t="s">
        <v>29</v>
      </c>
      <c r="AD501" s="183" t="s">
        <v>99</v>
      </c>
      <c r="AE501" s="43" t="s">
        <v>99</v>
      </c>
      <c r="AF501" s="184" t="s">
        <v>29</v>
      </c>
      <c r="AG501" s="43" t="s">
        <v>29</v>
      </c>
      <c r="AH501" s="43" t="s">
        <v>238</v>
      </c>
      <c r="AI501" s="46" t="s">
        <v>238</v>
      </c>
    </row>
    <row r="502" spans="18:35" ht="19.5" customHeight="1">
      <c r="R502" s="35" t="s">
        <v>684</v>
      </c>
      <c r="S502" s="161" t="s">
        <v>164</v>
      </c>
      <c r="T502" s="37" t="s">
        <v>472</v>
      </c>
      <c r="U502" s="206" t="b">
        <f t="shared" si="54"/>
        <v>1</v>
      </c>
      <c r="V502" s="38" t="b">
        <f t="shared" si="56"/>
        <v>1</v>
      </c>
      <c r="W502" s="203" t="b">
        <f t="shared" si="55"/>
        <v>1</v>
      </c>
      <c r="X502" s="39" t="s">
        <v>26</v>
      </c>
      <c r="Y502" s="40" t="s">
        <v>73</v>
      </c>
      <c r="Z502" s="41">
        <v>6</v>
      </c>
      <c r="AA502" s="42" t="s">
        <v>685</v>
      </c>
      <c r="AB502" s="43" t="s">
        <v>29</v>
      </c>
      <c r="AC502" s="43" t="s">
        <v>29</v>
      </c>
      <c r="AD502" s="183" t="s">
        <v>99</v>
      </c>
      <c r="AE502" s="43" t="s">
        <v>99</v>
      </c>
      <c r="AF502" s="184" t="s">
        <v>29</v>
      </c>
      <c r="AG502" s="43" t="s">
        <v>29</v>
      </c>
      <c r="AH502" s="43" t="s">
        <v>238</v>
      </c>
      <c r="AI502" s="46" t="s">
        <v>238</v>
      </c>
    </row>
    <row r="503" spans="18:35" ht="19.5" customHeight="1">
      <c r="R503" s="35" t="s">
        <v>684</v>
      </c>
      <c r="S503" s="161" t="s">
        <v>687</v>
      </c>
      <c r="T503" s="37" t="s">
        <v>472</v>
      </c>
      <c r="U503" s="206" t="b">
        <f t="shared" si="54"/>
        <v>1</v>
      </c>
      <c r="V503" s="38" t="b">
        <f t="shared" si="56"/>
        <v>1</v>
      </c>
      <c r="W503" s="203" t="b">
        <f t="shared" si="55"/>
        <v>1</v>
      </c>
      <c r="X503" s="39" t="s">
        <v>34</v>
      </c>
      <c r="Y503" s="40" t="s">
        <v>73</v>
      </c>
      <c r="Z503" s="41">
        <v>38</v>
      </c>
      <c r="AA503" s="42" t="s">
        <v>685</v>
      </c>
      <c r="AB503" s="43" t="s">
        <v>29</v>
      </c>
      <c r="AC503" s="43" t="s">
        <v>29</v>
      </c>
      <c r="AD503" s="183" t="s">
        <v>99</v>
      </c>
      <c r="AE503" s="43" t="s">
        <v>99</v>
      </c>
      <c r="AF503" s="184" t="s">
        <v>29</v>
      </c>
      <c r="AG503" s="43" t="s">
        <v>29</v>
      </c>
      <c r="AH503" s="43" t="s">
        <v>99</v>
      </c>
      <c r="AI503" s="46" t="s">
        <v>99</v>
      </c>
    </row>
    <row r="504" spans="18:35" ht="19.5" customHeight="1">
      <c r="R504" s="35" t="s">
        <v>684</v>
      </c>
      <c r="S504" s="161" t="s">
        <v>688</v>
      </c>
      <c r="T504" s="37" t="s">
        <v>472</v>
      </c>
      <c r="U504" s="206" t="b">
        <f t="shared" si="54"/>
        <v>1</v>
      </c>
      <c r="V504" s="38" t="b">
        <f t="shared" si="56"/>
        <v>1</v>
      </c>
      <c r="W504" s="203" t="b">
        <f t="shared" si="55"/>
        <v>1</v>
      </c>
      <c r="X504" s="39" t="s">
        <v>76</v>
      </c>
      <c r="Y504" s="40" t="s">
        <v>73</v>
      </c>
      <c r="Z504" s="41">
        <v>20</v>
      </c>
      <c r="AA504" s="42" t="s">
        <v>685</v>
      </c>
      <c r="AB504" s="43" t="s">
        <v>29</v>
      </c>
      <c r="AC504" s="43" t="s">
        <v>29</v>
      </c>
      <c r="AD504" s="183" t="s">
        <v>99</v>
      </c>
      <c r="AE504" s="43" t="s">
        <v>99</v>
      </c>
      <c r="AF504" s="184" t="s">
        <v>29</v>
      </c>
      <c r="AG504" s="43" t="s">
        <v>29</v>
      </c>
      <c r="AH504" s="43" t="s">
        <v>238</v>
      </c>
      <c r="AI504" s="46" t="s">
        <v>238</v>
      </c>
    </row>
    <row r="505" spans="18:35" ht="19.5" customHeight="1">
      <c r="R505" s="35" t="s">
        <v>684</v>
      </c>
      <c r="S505" s="161" t="s">
        <v>689</v>
      </c>
      <c r="T505" s="37" t="s">
        <v>472</v>
      </c>
      <c r="U505" s="206" t="b">
        <f t="shared" si="54"/>
        <v>1</v>
      </c>
      <c r="V505" s="38" t="b">
        <f t="shared" si="56"/>
        <v>1</v>
      </c>
      <c r="W505" s="203" t="b">
        <f t="shared" si="55"/>
        <v>1</v>
      </c>
      <c r="X505" s="39" t="s">
        <v>76</v>
      </c>
      <c r="Y505" s="40" t="s">
        <v>73</v>
      </c>
      <c r="Z505" s="41">
        <v>29</v>
      </c>
      <c r="AA505" s="42" t="s">
        <v>685</v>
      </c>
      <c r="AB505" s="43" t="s">
        <v>29</v>
      </c>
      <c r="AC505" s="43" t="s">
        <v>29</v>
      </c>
      <c r="AD505" s="183" t="s">
        <v>99</v>
      </c>
      <c r="AE505" s="43" t="s">
        <v>99</v>
      </c>
      <c r="AF505" s="184" t="s">
        <v>29</v>
      </c>
      <c r="AG505" s="43" t="s">
        <v>29</v>
      </c>
      <c r="AH505" s="43" t="s">
        <v>238</v>
      </c>
      <c r="AI505" s="46" t="s">
        <v>238</v>
      </c>
    </row>
    <row r="506" spans="18:35" ht="19.5" customHeight="1">
      <c r="R506" s="35" t="s">
        <v>684</v>
      </c>
      <c r="S506" s="161" t="s">
        <v>439</v>
      </c>
      <c r="T506" s="37" t="s">
        <v>472</v>
      </c>
      <c r="U506" s="206" t="b">
        <f t="shared" si="54"/>
        <v>0</v>
      </c>
      <c r="V506" s="38" t="b">
        <f t="shared" si="56"/>
        <v>0</v>
      </c>
      <c r="W506" s="203" t="b">
        <f t="shared" si="55"/>
        <v>1</v>
      </c>
      <c r="X506" s="39" t="s">
        <v>76</v>
      </c>
      <c r="Y506" s="40" t="s">
        <v>27</v>
      </c>
      <c r="Z506" s="41">
        <v>37</v>
      </c>
      <c r="AA506" s="42" t="s">
        <v>28</v>
      </c>
      <c r="AB506" s="43" t="s">
        <v>29</v>
      </c>
      <c r="AC506" s="43" t="s">
        <v>29</v>
      </c>
      <c r="AD506" s="183" t="s">
        <v>29</v>
      </c>
      <c r="AE506" s="43" t="s">
        <v>29</v>
      </c>
      <c r="AF506" s="184" t="s">
        <v>30</v>
      </c>
      <c r="AG506" s="43" t="s">
        <v>30</v>
      </c>
      <c r="AH506" s="43" t="s">
        <v>30</v>
      </c>
      <c r="AI506" s="46" t="s">
        <v>29</v>
      </c>
    </row>
    <row r="507" spans="18:35" ht="19.5" customHeight="1">
      <c r="R507" s="35" t="s">
        <v>684</v>
      </c>
      <c r="S507" s="161" t="s">
        <v>384</v>
      </c>
      <c r="T507" s="37" t="s">
        <v>472</v>
      </c>
      <c r="U507" s="206" t="b">
        <f t="shared" si="54"/>
        <v>0</v>
      </c>
      <c r="V507" s="38" t="b">
        <f t="shared" si="56"/>
        <v>0</v>
      </c>
      <c r="W507" s="203" t="b">
        <f t="shared" si="55"/>
        <v>1</v>
      </c>
      <c r="X507" s="39" t="s">
        <v>76</v>
      </c>
      <c r="Y507" s="40" t="s">
        <v>27</v>
      </c>
      <c r="Z507" s="41">
        <v>12</v>
      </c>
      <c r="AA507" s="42" t="s">
        <v>28</v>
      </c>
      <c r="AB507" s="43" t="s">
        <v>29</v>
      </c>
      <c r="AC507" s="43" t="s">
        <v>29</v>
      </c>
      <c r="AD507" s="183" t="s">
        <v>29</v>
      </c>
      <c r="AE507" s="43" t="s">
        <v>29</v>
      </c>
      <c r="AF507" s="184" t="s">
        <v>30</v>
      </c>
      <c r="AG507" s="43" t="s">
        <v>30</v>
      </c>
      <c r="AH507" s="43" t="s">
        <v>30</v>
      </c>
      <c r="AI507" s="46" t="s">
        <v>29</v>
      </c>
    </row>
    <row r="508" spans="18:35" ht="19.5" customHeight="1">
      <c r="R508" s="35" t="s">
        <v>684</v>
      </c>
      <c r="S508" s="161" t="s">
        <v>690</v>
      </c>
      <c r="T508" s="37" t="s">
        <v>472</v>
      </c>
      <c r="U508" s="206" t="b">
        <f t="shared" si="54"/>
        <v>1</v>
      </c>
      <c r="V508" s="38" t="b">
        <f t="shared" si="56"/>
        <v>1</v>
      </c>
      <c r="W508" s="203" t="b">
        <f t="shared" si="55"/>
        <v>1</v>
      </c>
      <c r="X508" s="39" t="s">
        <v>76</v>
      </c>
      <c r="Y508" s="40" t="s">
        <v>73</v>
      </c>
      <c r="Z508" s="41">
        <v>15</v>
      </c>
      <c r="AA508" s="42" t="s">
        <v>685</v>
      </c>
      <c r="AB508" s="43" t="s">
        <v>29</v>
      </c>
      <c r="AC508" s="43" t="s">
        <v>29</v>
      </c>
      <c r="AD508" s="183" t="s">
        <v>99</v>
      </c>
      <c r="AE508" s="43" t="s">
        <v>99</v>
      </c>
      <c r="AF508" s="184" t="s">
        <v>29</v>
      </c>
      <c r="AG508" s="43" t="s">
        <v>29</v>
      </c>
      <c r="AH508" s="43" t="s">
        <v>238</v>
      </c>
      <c r="AI508" s="46" t="s">
        <v>238</v>
      </c>
    </row>
    <row r="509" spans="18:35" ht="19.5" customHeight="1">
      <c r="R509" s="35" t="s">
        <v>684</v>
      </c>
      <c r="S509" s="161" t="s">
        <v>452</v>
      </c>
      <c r="T509" s="37" t="s">
        <v>472</v>
      </c>
      <c r="U509" s="206" t="b">
        <f t="shared" si="54"/>
        <v>0</v>
      </c>
      <c r="V509" s="38" t="b">
        <f t="shared" si="56"/>
        <v>0</v>
      </c>
      <c r="W509" s="203" t="b">
        <f t="shared" si="55"/>
        <v>1</v>
      </c>
      <c r="X509" s="39" t="s">
        <v>76</v>
      </c>
      <c r="Y509" s="40" t="s">
        <v>27</v>
      </c>
      <c r="Z509" s="41">
        <v>11</v>
      </c>
      <c r="AA509" s="42" t="s">
        <v>28</v>
      </c>
      <c r="AB509" s="43" t="s">
        <v>29</v>
      </c>
      <c r="AC509" s="43" t="s">
        <v>29</v>
      </c>
      <c r="AD509" s="183" t="s">
        <v>29</v>
      </c>
      <c r="AE509" s="43" t="s">
        <v>29</v>
      </c>
      <c r="AF509" s="184" t="s">
        <v>30</v>
      </c>
      <c r="AG509" s="43" t="s">
        <v>30</v>
      </c>
      <c r="AH509" s="43" t="s">
        <v>30</v>
      </c>
      <c r="AI509" s="46" t="s">
        <v>29</v>
      </c>
    </row>
    <row r="510" spans="18:35" ht="19.5" customHeight="1">
      <c r="R510" s="35" t="s">
        <v>684</v>
      </c>
      <c r="S510" s="161" t="s">
        <v>691</v>
      </c>
      <c r="T510" s="37" t="s">
        <v>472</v>
      </c>
      <c r="U510" s="206" t="b">
        <f t="shared" si="54"/>
        <v>0</v>
      </c>
      <c r="V510" s="38" t="b">
        <f t="shared" si="56"/>
        <v>0</v>
      </c>
      <c r="W510" s="203" t="b">
        <f t="shared" si="55"/>
        <v>1</v>
      </c>
      <c r="X510" s="39" t="s">
        <v>76</v>
      </c>
      <c r="Y510" s="40" t="s">
        <v>27</v>
      </c>
      <c r="Z510" s="41">
        <v>35</v>
      </c>
      <c r="AA510" s="42" t="s">
        <v>28</v>
      </c>
      <c r="AB510" s="43" t="s">
        <v>29</v>
      </c>
      <c r="AC510" s="43" t="s">
        <v>29</v>
      </c>
      <c r="AD510" s="183" t="s">
        <v>29</v>
      </c>
      <c r="AE510" s="43" t="s">
        <v>29</v>
      </c>
      <c r="AF510" s="184" t="s">
        <v>30</v>
      </c>
      <c r="AG510" s="43" t="s">
        <v>30</v>
      </c>
      <c r="AH510" s="43" t="s">
        <v>30</v>
      </c>
      <c r="AI510" s="46" t="s">
        <v>29</v>
      </c>
    </row>
    <row r="511" spans="18:35" ht="19.5" customHeight="1">
      <c r="R511" s="35" t="s">
        <v>684</v>
      </c>
      <c r="S511" s="161" t="s">
        <v>692</v>
      </c>
      <c r="T511" s="37" t="s">
        <v>472</v>
      </c>
      <c r="U511" s="206" t="b">
        <f t="shared" si="54"/>
        <v>0</v>
      </c>
      <c r="V511" s="38" t="b">
        <f t="shared" si="56"/>
        <v>0</v>
      </c>
      <c r="W511" s="203" t="b">
        <f t="shared" si="55"/>
        <v>1</v>
      </c>
      <c r="X511" s="39" t="s">
        <v>76</v>
      </c>
      <c r="Y511" s="40" t="s">
        <v>27</v>
      </c>
      <c r="Z511" s="41">
        <v>19</v>
      </c>
      <c r="AA511" s="42" t="s">
        <v>28</v>
      </c>
      <c r="AB511" s="43" t="s">
        <v>29</v>
      </c>
      <c r="AC511" s="43" t="s">
        <v>29</v>
      </c>
      <c r="AD511" s="183" t="s">
        <v>29</v>
      </c>
      <c r="AE511" s="43" t="s">
        <v>29</v>
      </c>
      <c r="AF511" s="184" t="s">
        <v>30</v>
      </c>
      <c r="AG511" s="43" t="s">
        <v>30</v>
      </c>
      <c r="AH511" s="43" t="s">
        <v>30</v>
      </c>
      <c r="AI511" s="46" t="s">
        <v>29</v>
      </c>
    </row>
    <row r="512" spans="18:35" ht="19.5" customHeight="1">
      <c r="R512" s="35" t="s">
        <v>684</v>
      </c>
      <c r="S512" s="161" t="s">
        <v>114</v>
      </c>
      <c r="T512" s="37" t="s">
        <v>472</v>
      </c>
      <c r="U512" s="206" t="b">
        <f t="shared" si="54"/>
        <v>1</v>
      </c>
      <c r="V512" s="38" t="b">
        <f t="shared" si="56"/>
        <v>1</v>
      </c>
      <c r="W512" s="203" t="b">
        <f t="shared" si="55"/>
        <v>1</v>
      </c>
      <c r="X512" s="39" t="s">
        <v>76</v>
      </c>
      <c r="Y512" s="40" t="s">
        <v>73</v>
      </c>
      <c r="Z512" s="41">
        <v>70</v>
      </c>
      <c r="AA512" s="42" t="s">
        <v>685</v>
      </c>
      <c r="AB512" s="43" t="s">
        <v>29</v>
      </c>
      <c r="AC512" s="43" t="s">
        <v>29</v>
      </c>
      <c r="AD512" s="183" t="s">
        <v>99</v>
      </c>
      <c r="AE512" s="43" t="s">
        <v>99</v>
      </c>
      <c r="AF512" s="184" t="s">
        <v>29</v>
      </c>
      <c r="AG512" s="43" t="s">
        <v>29</v>
      </c>
      <c r="AH512" s="43" t="s">
        <v>238</v>
      </c>
      <c r="AI512" s="46" t="s">
        <v>238</v>
      </c>
    </row>
    <row r="513" spans="18:35" ht="19.5" customHeight="1">
      <c r="R513" s="35" t="s">
        <v>684</v>
      </c>
      <c r="S513" s="161" t="s">
        <v>641</v>
      </c>
      <c r="T513" s="37" t="s">
        <v>472</v>
      </c>
      <c r="U513" s="206" t="b">
        <f t="shared" si="54"/>
        <v>0</v>
      </c>
      <c r="V513" s="38" t="b">
        <f t="shared" si="56"/>
        <v>0</v>
      </c>
      <c r="W513" s="203" t="b">
        <f t="shared" si="55"/>
        <v>1</v>
      </c>
      <c r="X513" s="39" t="s">
        <v>76</v>
      </c>
      <c r="Y513" s="40" t="s">
        <v>27</v>
      </c>
      <c r="Z513" s="41">
        <v>49</v>
      </c>
      <c r="AA513" s="42" t="s">
        <v>28</v>
      </c>
      <c r="AB513" s="43" t="s">
        <v>29</v>
      </c>
      <c r="AC513" s="43" t="s">
        <v>29</v>
      </c>
      <c r="AD513" s="183" t="s">
        <v>29</v>
      </c>
      <c r="AE513" s="43" t="s">
        <v>29</v>
      </c>
      <c r="AF513" s="184" t="s">
        <v>30</v>
      </c>
      <c r="AG513" s="43" t="s">
        <v>30</v>
      </c>
      <c r="AH513" s="43" t="s">
        <v>30</v>
      </c>
      <c r="AI513" s="46" t="s">
        <v>29</v>
      </c>
    </row>
    <row r="514" spans="18:35" ht="19.5" customHeight="1">
      <c r="R514" s="35" t="s">
        <v>684</v>
      </c>
      <c r="S514" s="161" t="s">
        <v>587</v>
      </c>
      <c r="T514" s="37" t="s">
        <v>472</v>
      </c>
      <c r="U514" s="206" t="b">
        <f t="shared" si="54"/>
        <v>0</v>
      </c>
      <c r="V514" s="38" t="b">
        <f t="shared" si="56"/>
        <v>0</v>
      </c>
      <c r="W514" s="203" t="b">
        <f t="shared" si="55"/>
        <v>1</v>
      </c>
      <c r="X514" s="39" t="s">
        <v>76</v>
      </c>
      <c r="Y514" s="40" t="s">
        <v>27</v>
      </c>
      <c r="Z514" s="41">
        <v>40</v>
      </c>
      <c r="AA514" s="42" t="s">
        <v>28</v>
      </c>
      <c r="AB514" s="43" t="s">
        <v>29</v>
      </c>
      <c r="AC514" s="43" t="s">
        <v>29</v>
      </c>
      <c r="AD514" s="183" t="s">
        <v>29</v>
      </c>
      <c r="AE514" s="43" t="s">
        <v>29</v>
      </c>
      <c r="AF514" s="184" t="s">
        <v>30</v>
      </c>
      <c r="AG514" s="43" t="s">
        <v>30</v>
      </c>
      <c r="AH514" s="43" t="s">
        <v>30</v>
      </c>
      <c r="AI514" s="46" t="s">
        <v>29</v>
      </c>
    </row>
    <row r="515" spans="18:35" ht="19.5" customHeight="1">
      <c r="R515" s="35" t="s">
        <v>684</v>
      </c>
      <c r="S515" s="161" t="s">
        <v>235</v>
      </c>
      <c r="T515" s="37" t="s">
        <v>472</v>
      </c>
      <c r="U515" s="206" t="b">
        <f t="shared" si="54"/>
        <v>1</v>
      </c>
      <c r="V515" s="38" t="b">
        <f t="shared" si="56"/>
        <v>1</v>
      </c>
      <c r="W515" s="203" t="b">
        <f t="shared" si="55"/>
        <v>1</v>
      </c>
      <c r="X515" s="39" t="s">
        <v>76</v>
      </c>
      <c r="Y515" s="40" t="s">
        <v>73</v>
      </c>
      <c r="Z515" s="41">
        <v>24</v>
      </c>
      <c r="AA515" s="42" t="s">
        <v>685</v>
      </c>
      <c r="AB515" s="43" t="s">
        <v>29</v>
      </c>
      <c r="AC515" s="43" t="s">
        <v>29</v>
      </c>
      <c r="AD515" s="183" t="s">
        <v>99</v>
      </c>
      <c r="AE515" s="43" t="s">
        <v>99</v>
      </c>
      <c r="AF515" s="184" t="s">
        <v>29</v>
      </c>
      <c r="AG515" s="43" t="s">
        <v>29</v>
      </c>
      <c r="AH515" s="43" t="s">
        <v>238</v>
      </c>
      <c r="AI515" s="46" t="s">
        <v>238</v>
      </c>
    </row>
    <row r="516" spans="18:35" ht="19.5" customHeight="1">
      <c r="R516" s="35" t="s">
        <v>684</v>
      </c>
      <c r="S516" s="161" t="s">
        <v>556</v>
      </c>
      <c r="T516" s="37" t="s">
        <v>472</v>
      </c>
      <c r="U516" s="206" t="b">
        <f t="shared" si="54"/>
        <v>0</v>
      </c>
      <c r="V516" s="38" t="b">
        <f t="shared" si="56"/>
        <v>0</v>
      </c>
      <c r="W516" s="203" t="b">
        <f t="shared" si="55"/>
        <v>1</v>
      </c>
      <c r="X516" s="39" t="s">
        <v>76</v>
      </c>
      <c r="Y516" s="40" t="s">
        <v>27</v>
      </c>
      <c r="Z516" s="41">
        <v>38</v>
      </c>
      <c r="AA516" s="42" t="s">
        <v>28</v>
      </c>
      <c r="AB516" s="43" t="s">
        <v>29</v>
      </c>
      <c r="AC516" s="43" t="s">
        <v>29</v>
      </c>
      <c r="AD516" s="183" t="s">
        <v>29</v>
      </c>
      <c r="AE516" s="43" t="s">
        <v>29</v>
      </c>
      <c r="AF516" s="184" t="s">
        <v>30</v>
      </c>
      <c r="AG516" s="43" t="s">
        <v>30</v>
      </c>
      <c r="AH516" s="43" t="s">
        <v>30</v>
      </c>
      <c r="AI516" s="46" t="s">
        <v>29</v>
      </c>
    </row>
    <row r="517" spans="18:35" ht="19.5" customHeight="1">
      <c r="R517" s="35" t="s">
        <v>684</v>
      </c>
      <c r="S517" s="161" t="s">
        <v>429</v>
      </c>
      <c r="T517" s="37" t="s">
        <v>472</v>
      </c>
      <c r="U517" s="206" t="b">
        <f t="shared" si="54"/>
        <v>0</v>
      </c>
      <c r="V517" s="38" t="b">
        <f t="shared" si="56"/>
        <v>0</v>
      </c>
      <c r="W517" s="203" t="b">
        <f t="shared" si="55"/>
        <v>1</v>
      </c>
      <c r="X517" s="39" t="s">
        <v>76</v>
      </c>
      <c r="Y517" s="40" t="s">
        <v>27</v>
      </c>
      <c r="Z517" s="41">
        <v>16</v>
      </c>
      <c r="AA517" s="42" t="s">
        <v>28</v>
      </c>
      <c r="AB517" s="43" t="s">
        <v>29</v>
      </c>
      <c r="AC517" s="43" t="s">
        <v>29</v>
      </c>
      <c r="AD517" s="183" t="s">
        <v>29</v>
      </c>
      <c r="AE517" s="43" t="s">
        <v>29</v>
      </c>
      <c r="AF517" s="184" t="s">
        <v>30</v>
      </c>
      <c r="AG517" s="43" t="s">
        <v>30</v>
      </c>
      <c r="AH517" s="43" t="s">
        <v>30</v>
      </c>
      <c r="AI517" s="46" t="s">
        <v>29</v>
      </c>
    </row>
    <row r="518" spans="18:35" ht="19.5" customHeight="1">
      <c r="R518" s="35" t="s">
        <v>693</v>
      </c>
      <c r="S518" s="161" t="s">
        <v>694</v>
      </c>
      <c r="T518" s="37" t="s">
        <v>472</v>
      </c>
      <c r="U518" s="206" t="b">
        <f t="shared" si="54"/>
        <v>0</v>
      </c>
      <c r="V518" s="38" t="b">
        <f t="shared" si="56"/>
        <v>0</v>
      </c>
      <c r="W518" s="203" t="b">
        <f t="shared" si="55"/>
        <v>1</v>
      </c>
      <c r="X518" s="39" t="s">
        <v>26</v>
      </c>
      <c r="Y518" s="40" t="s">
        <v>27</v>
      </c>
      <c r="Z518" s="41">
        <v>6</v>
      </c>
      <c r="AA518" s="42" t="s">
        <v>695</v>
      </c>
      <c r="AB518" s="43" t="s">
        <v>29</v>
      </c>
      <c r="AC518" s="43" t="s">
        <v>29</v>
      </c>
      <c r="AD518" s="183" t="s">
        <v>29</v>
      </c>
      <c r="AE518" s="43" t="s">
        <v>29</v>
      </c>
      <c r="AF518" s="184" t="s">
        <v>30</v>
      </c>
      <c r="AG518" s="43" t="s">
        <v>30</v>
      </c>
      <c r="AH518" s="43" t="s">
        <v>30</v>
      </c>
      <c r="AI518" s="46" t="s">
        <v>29</v>
      </c>
    </row>
    <row r="519" spans="18:35" ht="19.5" customHeight="1">
      <c r="R519" s="35" t="s">
        <v>693</v>
      </c>
      <c r="S519" s="161" t="s">
        <v>696</v>
      </c>
      <c r="T519" s="37" t="s">
        <v>472</v>
      </c>
      <c r="U519" s="206" t="b">
        <f t="shared" si="54"/>
        <v>0</v>
      </c>
      <c r="V519" s="38" t="b">
        <f t="shared" si="56"/>
        <v>0</v>
      </c>
      <c r="W519" s="203" t="b">
        <f t="shared" si="55"/>
        <v>1</v>
      </c>
      <c r="X519" s="39" t="s">
        <v>26</v>
      </c>
      <c r="Y519" s="40" t="s">
        <v>27</v>
      </c>
      <c r="Z519" s="41">
        <v>21</v>
      </c>
      <c r="AA519" s="42" t="s">
        <v>695</v>
      </c>
      <c r="AB519" s="43" t="s">
        <v>29</v>
      </c>
      <c r="AC519" s="43" t="s">
        <v>29</v>
      </c>
      <c r="AD519" s="183" t="s">
        <v>29</v>
      </c>
      <c r="AE519" s="43" t="s">
        <v>29</v>
      </c>
      <c r="AF519" s="184" t="s">
        <v>30</v>
      </c>
      <c r="AG519" s="43" t="s">
        <v>30</v>
      </c>
      <c r="AH519" s="43" t="s">
        <v>30</v>
      </c>
      <c r="AI519" s="46" t="s">
        <v>29</v>
      </c>
    </row>
    <row r="520" spans="18:35" ht="19.5" customHeight="1">
      <c r="R520" s="35" t="s">
        <v>693</v>
      </c>
      <c r="S520" s="161" t="s">
        <v>644</v>
      </c>
      <c r="T520" s="37" t="s">
        <v>472</v>
      </c>
      <c r="U520" s="206" t="b">
        <f t="shared" si="54"/>
        <v>0</v>
      </c>
      <c r="V520" s="38" t="b">
        <f t="shared" si="56"/>
        <v>0</v>
      </c>
      <c r="W520" s="203" t="b">
        <f t="shared" si="55"/>
        <v>1</v>
      </c>
      <c r="X520" s="39" t="s">
        <v>26</v>
      </c>
      <c r="Y520" s="40" t="s">
        <v>27</v>
      </c>
      <c r="Z520" s="41">
        <v>46</v>
      </c>
      <c r="AA520" s="42" t="s">
        <v>695</v>
      </c>
      <c r="AB520" s="43" t="s">
        <v>29</v>
      </c>
      <c r="AC520" s="43" t="s">
        <v>29</v>
      </c>
      <c r="AD520" s="183" t="s">
        <v>29</v>
      </c>
      <c r="AE520" s="43" t="s">
        <v>29</v>
      </c>
      <c r="AF520" s="184" t="s">
        <v>30</v>
      </c>
      <c r="AG520" s="43" t="s">
        <v>30</v>
      </c>
      <c r="AH520" s="43" t="s">
        <v>30</v>
      </c>
      <c r="AI520" s="46" t="s">
        <v>29</v>
      </c>
    </row>
    <row r="521" spans="18:35" ht="19.5" customHeight="1">
      <c r="R521" s="35" t="s">
        <v>693</v>
      </c>
      <c r="S521" s="161" t="s">
        <v>667</v>
      </c>
      <c r="T521" s="37" t="s">
        <v>472</v>
      </c>
      <c r="U521" s="206" t="b">
        <f t="shared" si="54"/>
        <v>0</v>
      </c>
      <c r="V521" s="38" t="b">
        <f t="shared" si="56"/>
        <v>0</v>
      </c>
      <c r="W521" s="203" t="b">
        <f t="shared" si="55"/>
        <v>1</v>
      </c>
      <c r="X521" s="39" t="s">
        <v>26</v>
      </c>
      <c r="Y521" s="40" t="s">
        <v>27</v>
      </c>
      <c r="Z521" s="41">
        <v>74</v>
      </c>
      <c r="AA521" s="42" t="s">
        <v>695</v>
      </c>
      <c r="AB521" s="43" t="s">
        <v>29</v>
      </c>
      <c r="AC521" s="43" t="s">
        <v>29</v>
      </c>
      <c r="AD521" s="183" t="s">
        <v>29</v>
      </c>
      <c r="AE521" s="43" t="s">
        <v>29</v>
      </c>
      <c r="AF521" s="184" t="s">
        <v>30</v>
      </c>
      <c r="AG521" s="43" t="s">
        <v>30</v>
      </c>
      <c r="AH521" s="43" t="s">
        <v>30</v>
      </c>
      <c r="AI521" s="46" t="s">
        <v>29</v>
      </c>
    </row>
    <row r="522" spans="18:35" ht="19.5" customHeight="1">
      <c r="R522" s="35" t="s">
        <v>693</v>
      </c>
      <c r="S522" s="161" t="s">
        <v>697</v>
      </c>
      <c r="T522" s="37" t="s">
        <v>472</v>
      </c>
      <c r="U522" s="206" t="b">
        <f t="shared" si="54"/>
        <v>0</v>
      </c>
      <c r="V522" s="38" t="b">
        <f t="shared" si="56"/>
        <v>0</v>
      </c>
      <c r="W522" s="203" t="b">
        <f t="shared" si="55"/>
        <v>1</v>
      </c>
      <c r="X522" s="39" t="s">
        <v>26</v>
      </c>
      <c r="Y522" s="40" t="s">
        <v>27</v>
      </c>
      <c r="Z522" s="41">
        <v>33</v>
      </c>
      <c r="AA522" s="42" t="s">
        <v>695</v>
      </c>
      <c r="AB522" s="43" t="s">
        <v>29</v>
      </c>
      <c r="AC522" s="43" t="s">
        <v>29</v>
      </c>
      <c r="AD522" s="183" t="s">
        <v>29</v>
      </c>
      <c r="AE522" s="43" t="s">
        <v>29</v>
      </c>
      <c r="AF522" s="184" t="s">
        <v>30</v>
      </c>
      <c r="AG522" s="43" t="s">
        <v>30</v>
      </c>
      <c r="AH522" s="43" t="s">
        <v>30</v>
      </c>
      <c r="AI522" s="46" t="s">
        <v>29</v>
      </c>
    </row>
    <row r="523" spans="18:35" ht="19.5" customHeight="1">
      <c r="R523" s="35" t="s">
        <v>693</v>
      </c>
      <c r="S523" s="161" t="s">
        <v>698</v>
      </c>
      <c r="T523" s="37" t="s">
        <v>472</v>
      </c>
      <c r="U523" s="206" t="b">
        <f t="shared" ref="U523:U586" si="57">IF(W523=FALSE,FALSE,IF(V523=FALSE,FALSE,TRUE))</f>
        <v>0</v>
      </c>
      <c r="V523" s="38" t="b">
        <f t="shared" si="56"/>
        <v>0</v>
      </c>
      <c r="W523" s="203" t="b">
        <f t="shared" ref="W523:W586" si="58">IF($J$25="선택중복",FALSE,TRUE)</f>
        <v>1</v>
      </c>
      <c r="X523" s="39" t="s">
        <v>26</v>
      </c>
      <c r="Y523" s="40" t="s">
        <v>27</v>
      </c>
      <c r="Z523" s="41">
        <v>15</v>
      </c>
      <c r="AA523" s="42" t="s">
        <v>695</v>
      </c>
      <c r="AB523" s="43" t="s">
        <v>29</v>
      </c>
      <c r="AC523" s="43" t="s">
        <v>29</v>
      </c>
      <c r="AD523" s="183" t="s">
        <v>29</v>
      </c>
      <c r="AE523" s="43" t="s">
        <v>29</v>
      </c>
      <c r="AF523" s="184" t="s">
        <v>30</v>
      </c>
      <c r="AG523" s="43" t="s">
        <v>30</v>
      </c>
      <c r="AH523" s="43" t="s">
        <v>30</v>
      </c>
      <c r="AI523" s="46" t="s">
        <v>29</v>
      </c>
    </row>
    <row r="524" spans="18:35" ht="19.5" customHeight="1">
      <c r="R524" s="35" t="s">
        <v>693</v>
      </c>
      <c r="S524" s="161" t="s">
        <v>699</v>
      </c>
      <c r="T524" s="37" t="s">
        <v>472</v>
      </c>
      <c r="U524" s="206" t="b">
        <f t="shared" si="57"/>
        <v>0</v>
      </c>
      <c r="V524" s="38" t="b">
        <f t="shared" si="56"/>
        <v>0</v>
      </c>
      <c r="W524" s="203" t="b">
        <f t="shared" si="58"/>
        <v>1</v>
      </c>
      <c r="X524" s="39" t="s">
        <v>26</v>
      </c>
      <c r="Y524" s="40" t="s">
        <v>27</v>
      </c>
      <c r="Z524" s="41">
        <v>24</v>
      </c>
      <c r="AA524" s="42" t="s">
        <v>695</v>
      </c>
      <c r="AB524" s="43" t="s">
        <v>29</v>
      </c>
      <c r="AC524" s="43" t="s">
        <v>29</v>
      </c>
      <c r="AD524" s="183" t="s">
        <v>29</v>
      </c>
      <c r="AE524" s="43" t="s">
        <v>29</v>
      </c>
      <c r="AF524" s="184" t="s">
        <v>30</v>
      </c>
      <c r="AG524" s="43" t="s">
        <v>30</v>
      </c>
      <c r="AH524" s="43" t="s">
        <v>30</v>
      </c>
      <c r="AI524" s="46" t="s">
        <v>29</v>
      </c>
    </row>
    <row r="525" spans="18:35" ht="19.5" customHeight="1">
      <c r="R525" s="35" t="s">
        <v>693</v>
      </c>
      <c r="S525" s="161" t="s">
        <v>700</v>
      </c>
      <c r="T525" s="37" t="s">
        <v>472</v>
      </c>
      <c r="U525" s="206" t="b">
        <f t="shared" si="57"/>
        <v>0</v>
      </c>
      <c r="V525" s="38" t="b">
        <f t="shared" si="56"/>
        <v>0</v>
      </c>
      <c r="W525" s="203" t="b">
        <f t="shared" si="58"/>
        <v>1</v>
      </c>
      <c r="X525" s="39" t="s">
        <v>26</v>
      </c>
      <c r="Y525" s="40" t="s">
        <v>27</v>
      </c>
      <c r="Z525" s="41">
        <v>59</v>
      </c>
      <c r="AA525" s="42" t="s">
        <v>695</v>
      </c>
      <c r="AB525" s="43" t="s">
        <v>29</v>
      </c>
      <c r="AC525" s="43" t="s">
        <v>29</v>
      </c>
      <c r="AD525" s="183" t="s">
        <v>29</v>
      </c>
      <c r="AE525" s="43" t="s">
        <v>29</v>
      </c>
      <c r="AF525" s="184" t="s">
        <v>30</v>
      </c>
      <c r="AG525" s="43" t="s">
        <v>30</v>
      </c>
      <c r="AH525" s="43" t="s">
        <v>30</v>
      </c>
      <c r="AI525" s="46" t="s">
        <v>29</v>
      </c>
    </row>
    <row r="526" spans="18:35" ht="19.5" customHeight="1">
      <c r="R526" s="35" t="s">
        <v>693</v>
      </c>
      <c r="S526" s="161" t="s">
        <v>701</v>
      </c>
      <c r="T526" s="37" t="s">
        <v>472</v>
      </c>
      <c r="U526" s="206" t="b">
        <f t="shared" si="57"/>
        <v>0</v>
      </c>
      <c r="V526" s="38" t="b">
        <f t="shared" si="56"/>
        <v>0</v>
      </c>
      <c r="W526" s="203" t="b">
        <f t="shared" si="58"/>
        <v>1</v>
      </c>
      <c r="X526" s="39" t="s">
        <v>26</v>
      </c>
      <c r="Y526" s="40" t="s">
        <v>27</v>
      </c>
      <c r="Z526" s="41">
        <v>16</v>
      </c>
      <c r="AA526" s="42" t="s">
        <v>695</v>
      </c>
      <c r="AB526" s="43" t="s">
        <v>29</v>
      </c>
      <c r="AC526" s="43" t="s">
        <v>29</v>
      </c>
      <c r="AD526" s="183" t="s">
        <v>29</v>
      </c>
      <c r="AE526" s="43" t="s">
        <v>29</v>
      </c>
      <c r="AF526" s="184" t="s">
        <v>30</v>
      </c>
      <c r="AG526" s="43" t="s">
        <v>30</v>
      </c>
      <c r="AH526" s="43" t="s">
        <v>30</v>
      </c>
      <c r="AI526" s="46" t="s">
        <v>29</v>
      </c>
    </row>
    <row r="527" spans="18:35" ht="19.5" customHeight="1">
      <c r="R527" s="35" t="s">
        <v>693</v>
      </c>
      <c r="S527" s="161" t="s">
        <v>423</v>
      </c>
      <c r="T527" s="37" t="s">
        <v>472</v>
      </c>
      <c r="U527" s="206" t="b">
        <f t="shared" si="57"/>
        <v>0</v>
      </c>
      <c r="V527" s="38" t="b">
        <f t="shared" si="56"/>
        <v>0</v>
      </c>
      <c r="W527" s="203" t="b">
        <f t="shared" si="58"/>
        <v>1</v>
      </c>
      <c r="X527" s="39" t="s">
        <v>26</v>
      </c>
      <c r="Y527" s="40" t="s">
        <v>27</v>
      </c>
      <c r="Z527" s="41">
        <v>43</v>
      </c>
      <c r="AA527" s="42" t="s">
        <v>695</v>
      </c>
      <c r="AB527" s="43" t="s">
        <v>29</v>
      </c>
      <c r="AC527" s="43" t="s">
        <v>29</v>
      </c>
      <c r="AD527" s="183" t="s">
        <v>29</v>
      </c>
      <c r="AE527" s="43" t="s">
        <v>29</v>
      </c>
      <c r="AF527" s="184" t="s">
        <v>30</v>
      </c>
      <c r="AG527" s="43" t="s">
        <v>30</v>
      </c>
      <c r="AH527" s="43" t="s">
        <v>30</v>
      </c>
      <c r="AI527" s="46" t="s">
        <v>29</v>
      </c>
    </row>
    <row r="528" spans="18:35" ht="19.5" customHeight="1">
      <c r="R528" s="35" t="s">
        <v>693</v>
      </c>
      <c r="S528" s="161" t="s">
        <v>590</v>
      </c>
      <c r="T528" s="37" t="s">
        <v>472</v>
      </c>
      <c r="U528" s="206" t="b">
        <f t="shared" si="57"/>
        <v>0</v>
      </c>
      <c r="V528" s="38" t="b">
        <f t="shared" si="56"/>
        <v>0</v>
      </c>
      <c r="W528" s="203" t="b">
        <f t="shared" si="58"/>
        <v>1</v>
      </c>
      <c r="X528" s="39" t="s">
        <v>26</v>
      </c>
      <c r="Y528" s="40" t="s">
        <v>27</v>
      </c>
      <c r="Z528" s="41">
        <v>15</v>
      </c>
      <c r="AA528" s="42" t="s">
        <v>695</v>
      </c>
      <c r="AB528" s="43" t="s">
        <v>29</v>
      </c>
      <c r="AC528" s="43" t="s">
        <v>29</v>
      </c>
      <c r="AD528" s="183" t="s">
        <v>29</v>
      </c>
      <c r="AE528" s="43" t="s">
        <v>29</v>
      </c>
      <c r="AF528" s="184" t="s">
        <v>30</v>
      </c>
      <c r="AG528" s="43" t="s">
        <v>30</v>
      </c>
      <c r="AH528" s="43" t="s">
        <v>30</v>
      </c>
      <c r="AI528" s="46" t="s">
        <v>29</v>
      </c>
    </row>
    <row r="529" spans="18:35" ht="19.5" customHeight="1">
      <c r="R529" s="35" t="s">
        <v>693</v>
      </c>
      <c r="S529" s="161" t="s">
        <v>702</v>
      </c>
      <c r="T529" s="37" t="s">
        <v>472</v>
      </c>
      <c r="U529" s="206" t="b">
        <f t="shared" si="57"/>
        <v>0</v>
      </c>
      <c r="V529" s="38" t="b">
        <f t="shared" si="56"/>
        <v>0</v>
      </c>
      <c r="W529" s="203" t="b">
        <f t="shared" si="58"/>
        <v>1</v>
      </c>
      <c r="X529" s="39" t="s">
        <v>26</v>
      </c>
      <c r="Y529" s="40" t="s">
        <v>27</v>
      </c>
      <c r="Z529" s="41">
        <v>6</v>
      </c>
      <c r="AA529" s="42" t="s">
        <v>695</v>
      </c>
      <c r="AB529" s="43" t="s">
        <v>29</v>
      </c>
      <c r="AC529" s="43" t="s">
        <v>29</v>
      </c>
      <c r="AD529" s="183" t="s">
        <v>29</v>
      </c>
      <c r="AE529" s="43" t="s">
        <v>29</v>
      </c>
      <c r="AF529" s="184" t="s">
        <v>30</v>
      </c>
      <c r="AG529" s="43" t="s">
        <v>30</v>
      </c>
      <c r="AH529" s="43" t="s">
        <v>30</v>
      </c>
      <c r="AI529" s="46" t="s">
        <v>29</v>
      </c>
    </row>
    <row r="530" spans="18:35" ht="19.5" customHeight="1">
      <c r="R530" s="35" t="s">
        <v>693</v>
      </c>
      <c r="S530" s="161" t="s">
        <v>381</v>
      </c>
      <c r="T530" s="37" t="s">
        <v>472</v>
      </c>
      <c r="U530" s="206" t="b">
        <f t="shared" si="57"/>
        <v>0</v>
      </c>
      <c r="V530" s="38" t="b">
        <f t="shared" si="56"/>
        <v>0</v>
      </c>
      <c r="W530" s="203" t="b">
        <f t="shared" si="58"/>
        <v>1</v>
      </c>
      <c r="X530" s="39" t="s">
        <v>34</v>
      </c>
      <c r="Y530" s="40" t="s">
        <v>27</v>
      </c>
      <c r="Z530" s="41">
        <v>17</v>
      </c>
      <c r="AA530" s="42" t="s">
        <v>695</v>
      </c>
      <c r="AB530" s="43" t="s">
        <v>29</v>
      </c>
      <c r="AC530" s="43" t="s">
        <v>29</v>
      </c>
      <c r="AD530" s="183" t="s">
        <v>29</v>
      </c>
      <c r="AE530" s="43" t="s">
        <v>29</v>
      </c>
      <c r="AF530" s="184" t="s">
        <v>30</v>
      </c>
      <c r="AG530" s="43" t="s">
        <v>30</v>
      </c>
      <c r="AH530" s="43" t="s">
        <v>30</v>
      </c>
      <c r="AI530" s="46" t="s">
        <v>29</v>
      </c>
    </row>
    <row r="531" spans="18:35" ht="19.5" customHeight="1">
      <c r="R531" s="35" t="s">
        <v>693</v>
      </c>
      <c r="S531" s="161" t="s">
        <v>435</v>
      </c>
      <c r="T531" s="37" t="s">
        <v>472</v>
      </c>
      <c r="U531" s="206" t="b">
        <f t="shared" si="57"/>
        <v>0</v>
      </c>
      <c r="V531" s="38" t="b">
        <f t="shared" si="56"/>
        <v>0</v>
      </c>
      <c r="W531" s="203" t="b">
        <f t="shared" si="58"/>
        <v>1</v>
      </c>
      <c r="X531" s="39" t="s">
        <v>34</v>
      </c>
      <c r="Y531" s="40" t="s">
        <v>27</v>
      </c>
      <c r="Z531" s="41">
        <v>26</v>
      </c>
      <c r="AA531" s="42" t="s">
        <v>695</v>
      </c>
      <c r="AB531" s="43" t="s">
        <v>29</v>
      </c>
      <c r="AC531" s="43" t="s">
        <v>29</v>
      </c>
      <c r="AD531" s="183" t="s">
        <v>29</v>
      </c>
      <c r="AE531" s="43" t="s">
        <v>29</v>
      </c>
      <c r="AF531" s="184" t="s">
        <v>30</v>
      </c>
      <c r="AG531" s="43" t="s">
        <v>30</v>
      </c>
      <c r="AH531" s="43" t="s">
        <v>30</v>
      </c>
      <c r="AI531" s="46" t="s">
        <v>29</v>
      </c>
    </row>
    <row r="532" spans="18:35" ht="19.5" customHeight="1">
      <c r="R532" s="35" t="s">
        <v>693</v>
      </c>
      <c r="S532" s="161" t="s">
        <v>703</v>
      </c>
      <c r="T532" s="37" t="s">
        <v>472</v>
      </c>
      <c r="U532" s="206" t="b">
        <f t="shared" si="57"/>
        <v>0</v>
      </c>
      <c r="V532" s="38" t="b">
        <f t="shared" si="56"/>
        <v>0</v>
      </c>
      <c r="W532" s="203" t="b">
        <f t="shared" si="58"/>
        <v>1</v>
      </c>
      <c r="X532" s="39" t="s">
        <v>34</v>
      </c>
      <c r="Y532" s="40" t="s">
        <v>27</v>
      </c>
      <c r="Z532" s="41">
        <v>65</v>
      </c>
      <c r="AA532" s="42" t="s">
        <v>695</v>
      </c>
      <c r="AB532" s="43" t="s">
        <v>29</v>
      </c>
      <c r="AC532" s="43" t="s">
        <v>29</v>
      </c>
      <c r="AD532" s="183" t="s">
        <v>29</v>
      </c>
      <c r="AE532" s="43" t="s">
        <v>29</v>
      </c>
      <c r="AF532" s="184" t="s">
        <v>30</v>
      </c>
      <c r="AG532" s="43" t="s">
        <v>30</v>
      </c>
      <c r="AH532" s="43" t="s">
        <v>30</v>
      </c>
      <c r="AI532" s="46" t="s">
        <v>29</v>
      </c>
    </row>
    <row r="533" spans="18:35" ht="19.5" customHeight="1">
      <c r="R533" s="35" t="s">
        <v>693</v>
      </c>
      <c r="S533" s="161" t="s">
        <v>686</v>
      </c>
      <c r="T533" s="37" t="s">
        <v>472</v>
      </c>
      <c r="U533" s="206" t="b">
        <f t="shared" si="57"/>
        <v>0</v>
      </c>
      <c r="V533" s="38" t="b">
        <f t="shared" si="56"/>
        <v>0</v>
      </c>
      <c r="W533" s="203" t="b">
        <f t="shared" si="58"/>
        <v>1</v>
      </c>
      <c r="X533" s="39" t="s">
        <v>34</v>
      </c>
      <c r="Y533" s="40" t="s">
        <v>27</v>
      </c>
      <c r="Z533" s="41">
        <v>18</v>
      </c>
      <c r="AA533" s="42" t="s">
        <v>695</v>
      </c>
      <c r="AB533" s="43" t="s">
        <v>29</v>
      </c>
      <c r="AC533" s="43" t="s">
        <v>29</v>
      </c>
      <c r="AD533" s="183" t="s">
        <v>29</v>
      </c>
      <c r="AE533" s="43" t="s">
        <v>29</v>
      </c>
      <c r="AF533" s="184" t="s">
        <v>30</v>
      </c>
      <c r="AG533" s="43" t="s">
        <v>30</v>
      </c>
      <c r="AH533" s="43" t="s">
        <v>30</v>
      </c>
      <c r="AI533" s="46" t="s">
        <v>29</v>
      </c>
    </row>
    <row r="534" spans="18:35" ht="19.5" customHeight="1">
      <c r="R534" s="35" t="s">
        <v>693</v>
      </c>
      <c r="S534" s="161" t="s">
        <v>486</v>
      </c>
      <c r="T534" s="37" t="s">
        <v>472</v>
      </c>
      <c r="U534" s="206" t="b">
        <f t="shared" si="57"/>
        <v>0</v>
      </c>
      <c r="V534" s="38" t="b">
        <f t="shared" si="56"/>
        <v>0</v>
      </c>
      <c r="W534" s="203" t="b">
        <f t="shared" si="58"/>
        <v>1</v>
      </c>
      <c r="X534" s="39" t="s">
        <v>34</v>
      </c>
      <c r="Y534" s="40" t="s">
        <v>27</v>
      </c>
      <c r="Z534" s="41">
        <v>17</v>
      </c>
      <c r="AA534" s="42" t="s">
        <v>695</v>
      </c>
      <c r="AB534" s="43" t="s">
        <v>29</v>
      </c>
      <c r="AC534" s="43" t="s">
        <v>29</v>
      </c>
      <c r="AD534" s="183" t="s">
        <v>29</v>
      </c>
      <c r="AE534" s="43" t="s">
        <v>29</v>
      </c>
      <c r="AF534" s="184" t="s">
        <v>30</v>
      </c>
      <c r="AG534" s="43" t="s">
        <v>30</v>
      </c>
      <c r="AH534" s="43" t="s">
        <v>30</v>
      </c>
      <c r="AI534" s="46" t="s">
        <v>29</v>
      </c>
    </row>
    <row r="535" spans="18:35" ht="19.5" customHeight="1">
      <c r="R535" s="35" t="s">
        <v>693</v>
      </c>
      <c r="S535" s="161" t="s">
        <v>704</v>
      </c>
      <c r="T535" s="37" t="s">
        <v>472</v>
      </c>
      <c r="U535" s="206" t="b">
        <f t="shared" si="57"/>
        <v>0</v>
      </c>
      <c r="V535" s="38" t="b">
        <f t="shared" si="56"/>
        <v>0</v>
      </c>
      <c r="W535" s="203" t="b">
        <f t="shared" si="58"/>
        <v>1</v>
      </c>
      <c r="X535" s="39" t="s">
        <v>34</v>
      </c>
      <c r="Y535" s="40" t="s">
        <v>27</v>
      </c>
      <c r="Z535" s="41">
        <v>61</v>
      </c>
      <c r="AA535" s="42" t="s">
        <v>695</v>
      </c>
      <c r="AB535" s="43" t="s">
        <v>29</v>
      </c>
      <c r="AC535" s="43" t="s">
        <v>29</v>
      </c>
      <c r="AD535" s="183" t="s">
        <v>29</v>
      </c>
      <c r="AE535" s="43" t="s">
        <v>29</v>
      </c>
      <c r="AF535" s="184" t="s">
        <v>30</v>
      </c>
      <c r="AG535" s="43" t="s">
        <v>30</v>
      </c>
      <c r="AH535" s="43" t="s">
        <v>30</v>
      </c>
      <c r="AI535" s="46" t="s">
        <v>29</v>
      </c>
    </row>
    <row r="536" spans="18:35" ht="19.5" customHeight="1">
      <c r="R536" s="35" t="s">
        <v>693</v>
      </c>
      <c r="S536" s="161" t="s">
        <v>468</v>
      </c>
      <c r="T536" s="37" t="s">
        <v>472</v>
      </c>
      <c r="U536" s="206" t="b">
        <f t="shared" si="57"/>
        <v>0</v>
      </c>
      <c r="V536" s="38" t="b">
        <f t="shared" si="56"/>
        <v>0</v>
      </c>
      <c r="W536" s="203" t="b">
        <f t="shared" si="58"/>
        <v>1</v>
      </c>
      <c r="X536" s="39" t="s">
        <v>34</v>
      </c>
      <c r="Y536" s="40" t="s">
        <v>27</v>
      </c>
      <c r="Z536" s="41">
        <v>28</v>
      </c>
      <c r="AA536" s="42" t="s">
        <v>695</v>
      </c>
      <c r="AB536" s="43" t="s">
        <v>29</v>
      </c>
      <c r="AC536" s="43" t="s">
        <v>29</v>
      </c>
      <c r="AD536" s="183" t="s">
        <v>29</v>
      </c>
      <c r="AE536" s="43" t="s">
        <v>29</v>
      </c>
      <c r="AF536" s="184" t="s">
        <v>30</v>
      </c>
      <c r="AG536" s="43" t="s">
        <v>30</v>
      </c>
      <c r="AH536" s="43" t="s">
        <v>30</v>
      </c>
      <c r="AI536" s="46" t="s">
        <v>29</v>
      </c>
    </row>
    <row r="537" spans="18:35" ht="19.5" customHeight="1">
      <c r="R537" s="35" t="s">
        <v>705</v>
      </c>
      <c r="S537" s="161" t="s">
        <v>610</v>
      </c>
      <c r="T537" s="37" t="s">
        <v>472</v>
      </c>
      <c r="U537" s="206" t="b">
        <f t="shared" si="57"/>
        <v>0</v>
      </c>
      <c r="V537" s="38" t="b">
        <f t="shared" si="56"/>
        <v>0</v>
      </c>
      <c r="W537" s="203" t="b">
        <f t="shared" si="58"/>
        <v>1</v>
      </c>
      <c r="X537" s="39" t="s">
        <v>26</v>
      </c>
      <c r="Y537" s="40" t="s">
        <v>27</v>
      </c>
      <c r="Z537" s="41">
        <v>35</v>
      </c>
      <c r="AA537" s="42" t="s">
        <v>28</v>
      </c>
      <c r="AB537" s="43" t="s">
        <v>29</v>
      </c>
      <c r="AC537" s="43" t="s">
        <v>29</v>
      </c>
      <c r="AD537" s="183" t="s">
        <v>29</v>
      </c>
      <c r="AE537" s="43" t="s">
        <v>29</v>
      </c>
      <c r="AF537" s="184" t="s">
        <v>30</v>
      </c>
      <c r="AG537" s="43" t="s">
        <v>30</v>
      </c>
      <c r="AH537" s="43" t="s">
        <v>30</v>
      </c>
      <c r="AI537" s="46" t="s">
        <v>29</v>
      </c>
    </row>
    <row r="538" spans="18:35" ht="19.5" customHeight="1">
      <c r="R538" s="35" t="s">
        <v>705</v>
      </c>
      <c r="S538" s="161" t="s">
        <v>531</v>
      </c>
      <c r="T538" s="37" t="s">
        <v>472</v>
      </c>
      <c r="U538" s="206" t="b">
        <f t="shared" si="57"/>
        <v>0</v>
      </c>
      <c r="V538" s="38" t="b">
        <f t="shared" si="56"/>
        <v>0</v>
      </c>
      <c r="W538" s="203" t="b">
        <f t="shared" si="58"/>
        <v>1</v>
      </c>
      <c r="X538" s="39" t="s">
        <v>26</v>
      </c>
      <c r="Y538" s="40" t="s">
        <v>27</v>
      </c>
      <c r="Z538" s="41">
        <v>12</v>
      </c>
      <c r="AA538" s="42" t="s">
        <v>28</v>
      </c>
      <c r="AB538" s="43" t="s">
        <v>29</v>
      </c>
      <c r="AC538" s="43" t="s">
        <v>29</v>
      </c>
      <c r="AD538" s="183" t="s">
        <v>29</v>
      </c>
      <c r="AE538" s="43" t="s">
        <v>29</v>
      </c>
      <c r="AF538" s="184" t="s">
        <v>30</v>
      </c>
      <c r="AG538" s="43" t="s">
        <v>30</v>
      </c>
      <c r="AH538" s="43" t="s">
        <v>30</v>
      </c>
      <c r="AI538" s="46" t="s">
        <v>29</v>
      </c>
    </row>
    <row r="539" spans="18:35" ht="19.5" customHeight="1">
      <c r="R539" s="35" t="s">
        <v>705</v>
      </c>
      <c r="S539" s="161" t="s">
        <v>381</v>
      </c>
      <c r="T539" s="37" t="s">
        <v>472</v>
      </c>
      <c r="U539" s="206" t="b">
        <f t="shared" si="57"/>
        <v>0</v>
      </c>
      <c r="V539" s="38" t="b">
        <f t="shared" si="56"/>
        <v>0</v>
      </c>
      <c r="W539" s="203" t="b">
        <f t="shared" si="58"/>
        <v>1</v>
      </c>
      <c r="X539" s="39" t="s">
        <v>26</v>
      </c>
      <c r="Y539" s="40" t="s">
        <v>27</v>
      </c>
      <c r="Z539" s="41">
        <v>21</v>
      </c>
      <c r="AA539" s="42" t="s">
        <v>28</v>
      </c>
      <c r="AB539" s="43" t="s">
        <v>29</v>
      </c>
      <c r="AC539" s="43" t="s">
        <v>29</v>
      </c>
      <c r="AD539" s="183" t="s">
        <v>29</v>
      </c>
      <c r="AE539" s="43" t="s">
        <v>29</v>
      </c>
      <c r="AF539" s="184" t="s">
        <v>30</v>
      </c>
      <c r="AG539" s="43" t="s">
        <v>30</v>
      </c>
      <c r="AH539" s="43" t="s">
        <v>30</v>
      </c>
      <c r="AI539" s="46" t="s">
        <v>29</v>
      </c>
    </row>
    <row r="540" spans="18:35" ht="19.5" customHeight="1">
      <c r="R540" s="35" t="s">
        <v>705</v>
      </c>
      <c r="S540" s="161" t="s">
        <v>706</v>
      </c>
      <c r="T540" s="37" t="s">
        <v>472</v>
      </c>
      <c r="U540" s="206" t="b">
        <f t="shared" si="57"/>
        <v>0</v>
      </c>
      <c r="V540" s="38" t="b">
        <f t="shared" si="56"/>
        <v>0</v>
      </c>
      <c r="W540" s="203" t="b">
        <f t="shared" si="58"/>
        <v>1</v>
      </c>
      <c r="X540" s="39" t="s">
        <v>26</v>
      </c>
      <c r="Y540" s="40" t="s">
        <v>27</v>
      </c>
      <c r="Z540" s="41">
        <v>16</v>
      </c>
      <c r="AA540" s="42" t="s">
        <v>28</v>
      </c>
      <c r="AB540" s="43" t="s">
        <v>29</v>
      </c>
      <c r="AC540" s="43" t="s">
        <v>29</v>
      </c>
      <c r="AD540" s="183" t="s">
        <v>29</v>
      </c>
      <c r="AE540" s="43" t="s">
        <v>29</v>
      </c>
      <c r="AF540" s="184" t="s">
        <v>30</v>
      </c>
      <c r="AG540" s="43" t="s">
        <v>30</v>
      </c>
      <c r="AH540" s="43" t="s">
        <v>30</v>
      </c>
      <c r="AI540" s="46" t="s">
        <v>29</v>
      </c>
    </row>
    <row r="541" spans="18:35" ht="19.5" customHeight="1">
      <c r="R541" s="35" t="s">
        <v>705</v>
      </c>
      <c r="S541" s="161" t="s">
        <v>439</v>
      </c>
      <c r="T541" s="37" t="s">
        <v>472</v>
      </c>
      <c r="U541" s="206" t="b">
        <f t="shared" si="57"/>
        <v>0</v>
      </c>
      <c r="V541" s="38" t="b">
        <f t="shared" si="56"/>
        <v>0</v>
      </c>
      <c r="W541" s="203" t="b">
        <f t="shared" si="58"/>
        <v>1</v>
      </c>
      <c r="X541" s="39" t="s">
        <v>26</v>
      </c>
      <c r="Y541" s="40" t="s">
        <v>27</v>
      </c>
      <c r="Z541" s="41">
        <v>31</v>
      </c>
      <c r="AA541" s="42" t="s">
        <v>28</v>
      </c>
      <c r="AB541" s="43" t="s">
        <v>29</v>
      </c>
      <c r="AC541" s="43" t="s">
        <v>29</v>
      </c>
      <c r="AD541" s="183" t="s">
        <v>29</v>
      </c>
      <c r="AE541" s="43" t="s">
        <v>29</v>
      </c>
      <c r="AF541" s="184" t="s">
        <v>30</v>
      </c>
      <c r="AG541" s="43" t="s">
        <v>30</v>
      </c>
      <c r="AH541" s="43" t="s">
        <v>30</v>
      </c>
      <c r="AI541" s="46" t="s">
        <v>29</v>
      </c>
    </row>
    <row r="542" spans="18:35" ht="19.5" customHeight="1">
      <c r="R542" s="35" t="s">
        <v>705</v>
      </c>
      <c r="S542" s="161" t="s">
        <v>707</v>
      </c>
      <c r="T542" s="37" t="s">
        <v>472</v>
      </c>
      <c r="U542" s="206" t="b">
        <f t="shared" si="57"/>
        <v>0</v>
      </c>
      <c r="V542" s="38" t="b">
        <f t="shared" si="56"/>
        <v>0</v>
      </c>
      <c r="W542" s="203" t="b">
        <f t="shared" si="58"/>
        <v>1</v>
      </c>
      <c r="X542" s="39" t="s">
        <v>34</v>
      </c>
      <c r="Y542" s="40" t="s">
        <v>27</v>
      </c>
      <c r="Z542" s="41">
        <v>11</v>
      </c>
      <c r="AA542" s="42" t="s">
        <v>28</v>
      </c>
      <c r="AB542" s="43" t="s">
        <v>29</v>
      </c>
      <c r="AC542" s="43" t="s">
        <v>29</v>
      </c>
      <c r="AD542" s="183" t="s">
        <v>29</v>
      </c>
      <c r="AE542" s="43" t="s">
        <v>29</v>
      </c>
      <c r="AF542" s="184" t="s">
        <v>30</v>
      </c>
      <c r="AG542" s="43" t="s">
        <v>30</v>
      </c>
      <c r="AH542" s="43" t="s">
        <v>30</v>
      </c>
      <c r="AI542" s="46" t="s">
        <v>29</v>
      </c>
    </row>
    <row r="543" spans="18:35" ht="19.5" customHeight="1">
      <c r="R543" s="35" t="s">
        <v>705</v>
      </c>
      <c r="S543" s="161" t="s">
        <v>708</v>
      </c>
      <c r="T543" s="37" t="s">
        <v>472</v>
      </c>
      <c r="U543" s="206" t="b">
        <f t="shared" si="57"/>
        <v>0</v>
      </c>
      <c r="V543" s="38" t="b">
        <f t="shared" si="56"/>
        <v>0</v>
      </c>
      <c r="W543" s="203" t="b">
        <f t="shared" si="58"/>
        <v>1</v>
      </c>
      <c r="X543" s="39" t="s">
        <v>34</v>
      </c>
      <c r="Y543" s="40" t="s">
        <v>27</v>
      </c>
      <c r="Z543" s="41">
        <v>11</v>
      </c>
      <c r="AA543" s="42" t="s">
        <v>28</v>
      </c>
      <c r="AB543" s="43" t="s">
        <v>29</v>
      </c>
      <c r="AC543" s="43" t="s">
        <v>29</v>
      </c>
      <c r="AD543" s="183" t="s">
        <v>29</v>
      </c>
      <c r="AE543" s="43" t="s">
        <v>29</v>
      </c>
      <c r="AF543" s="184" t="s">
        <v>30</v>
      </c>
      <c r="AG543" s="43" t="s">
        <v>30</v>
      </c>
      <c r="AH543" s="43" t="s">
        <v>30</v>
      </c>
      <c r="AI543" s="46" t="s">
        <v>29</v>
      </c>
    </row>
    <row r="544" spans="18:35" ht="19.5" customHeight="1">
      <c r="R544" s="35" t="s">
        <v>705</v>
      </c>
      <c r="S544" s="161" t="s">
        <v>709</v>
      </c>
      <c r="T544" s="37" t="s">
        <v>472</v>
      </c>
      <c r="U544" s="206" t="b">
        <f t="shared" si="57"/>
        <v>0</v>
      </c>
      <c r="V544" s="38" t="b">
        <f t="shared" si="56"/>
        <v>0</v>
      </c>
      <c r="W544" s="203" t="b">
        <f t="shared" si="58"/>
        <v>1</v>
      </c>
      <c r="X544" s="39" t="s">
        <v>26</v>
      </c>
      <c r="Y544" s="40" t="s">
        <v>27</v>
      </c>
      <c r="Z544" s="41">
        <v>13</v>
      </c>
      <c r="AA544" s="42" t="s">
        <v>28</v>
      </c>
      <c r="AB544" s="43" t="s">
        <v>29</v>
      </c>
      <c r="AC544" s="43" t="s">
        <v>29</v>
      </c>
      <c r="AD544" s="183" t="s">
        <v>29</v>
      </c>
      <c r="AE544" s="43" t="s">
        <v>29</v>
      </c>
      <c r="AF544" s="184" t="s">
        <v>30</v>
      </c>
      <c r="AG544" s="43" t="s">
        <v>30</v>
      </c>
      <c r="AH544" s="43" t="s">
        <v>30</v>
      </c>
      <c r="AI544" s="46" t="s">
        <v>29</v>
      </c>
    </row>
    <row r="545" spans="18:35" ht="19.5" customHeight="1">
      <c r="R545" s="35" t="s">
        <v>705</v>
      </c>
      <c r="S545" s="161" t="s">
        <v>483</v>
      </c>
      <c r="T545" s="37" t="s">
        <v>472</v>
      </c>
      <c r="U545" s="206" t="b">
        <f t="shared" si="57"/>
        <v>0</v>
      </c>
      <c r="V545" s="38" t="b">
        <f t="shared" si="56"/>
        <v>0</v>
      </c>
      <c r="W545" s="203" t="b">
        <f t="shared" si="58"/>
        <v>1</v>
      </c>
      <c r="X545" s="39" t="s">
        <v>26</v>
      </c>
      <c r="Y545" s="40" t="s">
        <v>27</v>
      </c>
      <c r="Z545" s="41">
        <v>16</v>
      </c>
      <c r="AA545" s="42" t="s">
        <v>28</v>
      </c>
      <c r="AB545" s="43" t="s">
        <v>29</v>
      </c>
      <c r="AC545" s="43" t="s">
        <v>29</v>
      </c>
      <c r="AD545" s="183" t="s">
        <v>29</v>
      </c>
      <c r="AE545" s="43" t="s">
        <v>29</v>
      </c>
      <c r="AF545" s="184" t="s">
        <v>30</v>
      </c>
      <c r="AG545" s="43" t="s">
        <v>30</v>
      </c>
      <c r="AH545" s="43" t="s">
        <v>30</v>
      </c>
      <c r="AI545" s="46" t="s">
        <v>29</v>
      </c>
    </row>
    <row r="546" spans="18:35" ht="19.5" customHeight="1">
      <c r="R546" s="35" t="s">
        <v>705</v>
      </c>
      <c r="S546" s="161" t="s">
        <v>710</v>
      </c>
      <c r="T546" s="37" t="s">
        <v>472</v>
      </c>
      <c r="U546" s="206" t="b">
        <f t="shared" si="57"/>
        <v>0</v>
      </c>
      <c r="V546" s="38" t="b">
        <f t="shared" si="56"/>
        <v>0</v>
      </c>
      <c r="W546" s="203" t="b">
        <f t="shared" si="58"/>
        <v>1</v>
      </c>
      <c r="X546" s="39" t="s">
        <v>34</v>
      </c>
      <c r="Y546" s="40" t="s">
        <v>27</v>
      </c>
      <c r="Z546" s="41">
        <v>11</v>
      </c>
      <c r="AA546" s="42" t="s">
        <v>28</v>
      </c>
      <c r="AB546" s="43" t="s">
        <v>29</v>
      </c>
      <c r="AC546" s="43" t="s">
        <v>29</v>
      </c>
      <c r="AD546" s="183" t="s">
        <v>29</v>
      </c>
      <c r="AE546" s="43" t="s">
        <v>29</v>
      </c>
      <c r="AF546" s="184" t="s">
        <v>30</v>
      </c>
      <c r="AG546" s="43" t="s">
        <v>30</v>
      </c>
      <c r="AH546" s="43" t="s">
        <v>30</v>
      </c>
      <c r="AI546" s="46" t="s">
        <v>29</v>
      </c>
    </row>
    <row r="547" spans="18:35" ht="19.5" customHeight="1">
      <c r="R547" s="35" t="s">
        <v>705</v>
      </c>
      <c r="S547" s="161" t="s">
        <v>578</v>
      </c>
      <c r="T547" s="37" t="s">
        <v>472</v>
      </c>
      <c r="U547" s="206" t="b">
        <f t="shared" si="57"/>
        <v>0</v>
      </c>
      <c r="V547" s="38" t="b">
        <f t="shared" si="56"/>
        <v>0</v>
      </c>
      <c r="W547" s="203" t="b">
        <f t="shared" si="58"/>
        <v>1</v>
      </c>
      <c r="X547" s="39" t="s">
        <v>34</v>
      </c>
      <c r="Y547" s="40" t="s">
        <v>27</v>
      </c>
      <c r="Z547" s="41">
        <v>40</v>
      </c>
      <c r="AA547" s="42" t="s">
        <v>28</v>
      </c>
      <c r="AB547" s="43" t="s">
        <v>29</v>
      </c>
      <c r="AC547" s="43" t="s">
        <v>29</v>
      </c>
      <c r="AD547" s="183" t="s">
        <v>29</v>
      </c>
      <c r="AE547" s="43" t="s">
        <v>29</v>
      </c>
      <c r="AF547" s="184" t="s">
        <v>30</v>
      </c>
      <c r="AG547" s="43" t="s">
        <v>30</v>
      </c>
      <c r="AH547" s="43" t="s">
        <v>30</v>
      </c>
      <c r="AI547" s="46" t="s">
        <v>29</v>
      </c>
    </row>
    <row r="548" spans="18:35" ht="19.5" customHeight="1">
      <c r="R548" s="35" t="s">
        <v>705</v>
      </c>
      <c r="S548" s="161" t="s">
        <v>584</v>
      </c>
      <c r="T548" s="37" t="s">
        <v>472</v>
      </c>
      <c r="U548" s="206" t="b">
        <f t="shared" si="57"/>
        <v>0</v>
      </c>
      <c r="V548" s="38" t="b">
        <f t="shared" si="56"/>
        <v>0</v>
      </c>
      <c r="W548" s="203" t="b">
        <f t="shared" si="58"/>
        <v>1</v>
      </c>
      <c r="X548" s="39" t="s">
        <v>26</v>
      </c>
      <c r="Y548" s="40" t="s">
        <v>27</v>
      </c>
      <c r="Z548" s="41">
        <v>11</v>
      </c>
      <c r="AA548" s="42" t="s">
        <v>28</v>
      </c>
      <c r="AB548" s="43" t="s">
        <v>29</v>
      </c>
      <c r="AC548" s="43" t="s">
        <v>29</v>
      </c>
      <c r="AD548" s="183" t="s">
        <v>29</v>
      </c>
      <c r="AE548" s="43" t="s">
        <v>29</v>
      </c>
      <c r="AF548" s="184" t="s">
        <v>30</v>
      </c>
      <c r="AG548" s="43" t="s">
        <v>30</v>
      </c>
      <c r="AH548" s="43" t="s">
        <v>30</v>
      </c>
      <c r="AI548" s="46" t="s">
        <v>29</v>
      </c>
    </row>
    <row r="549" spans="18:35" ht="19.5" customHeight="1">
      <c r="R549" s="35" t="s">
        <v>705</v>
      </c>
      <c r="S549" s="161" t="s">
        <v>585</v>
      </c>
      <c r="T549" s="37" t="s">
        <v>472</v>
      </c>
      <c r="U549" s="206" t="b">
        <f t="shared" si="57"/>
        <v>0</v>
      </c>
      <c r="V549" s="38" t="b">
        <f t="shared" si="56"/>
        <v>0</v>
      </c>
      <c r="W549" s="203" t="b">
        <f t="shared" si="58"/>
        <v>1</v>
      </c>
      <c r="X549" s="39" t="s">
        <v>26</v>
      </c>
      <c r="Y549" s="40" t="s">
        <v>27</v>
      </c>
      <c r="Z549" s="41">
        <v>11</v>
      </c>
      <c r="AA549" s="42" t="s">
        <v>28</v>
      </c>
      <c r="AB549" s="43" t="s">
        <v>29</v>
      </c>
      <c r="AC549" s="43" t="s">
        <v>29</v>
      </c>
      <c r="AD549" s="183" t="s">
        <v>29</v>
      </c>
      <c r="AE549" s="43" t="s">
        <v>29</v>
      </c>
      <c r="AF549" s="184" t="s">
        <v>30</v>
      </c>
      <c r="AG549" s="43" t="s">
        <v>30</v>
      </c>
      <c r="AH549" s="43" t="s">
        <v>30</v>
      </c>
      <c r="AI549" s="46" t="s">
        <v>29</v>
      </c>
    </row>
    <row r="550" spans="18:35" ht="19.5" customHeight="1">
      <c r="R550" s="35" t="s">
        <v>705</v>
      </c>
      <c r="S550" s="161" t="s">
        <v>711</v>
      </c>
      <c r="T550" s="37" t="s">
        <v>472</v>
      </c>
      <c r="U550" s="206" t="b">
        <f t="shared" si="57"/>
        <v>0</v>
      </c>
      <c r="V550" s="38" t="b">
        <f t="shared" si="56"/>
        <v>0</v>
      </c>
      <c r="W550" s="203" t="b">
        <f t="shared" si="58"/>
        <v>1</v>
      </c>
      <c r="X550" s="39" t="s">
        <v>26</v>
      </c>
      <c r="Y550" s="40" t="s">
        <v>27</v>
      </c>
      <c r="Z550" s="41">
        <v>32</v>
      </c>
      <c r="AA550" s="42" t="s">
        <v>28</v>
      </c>
      <c r="AB550" s="43" t="s">
        <v>29</v>
      </c>
      <c r="AC550" s="43" t="s">
        <v>29</v>
      </c>
      <c r="AD550" s="183" t="s">
        <v>29</v>
      </c>
      <c r="AE550" s="43" t="s">
        <v>29</v>
      </c>
      <c r="AF550" s="184" t="s">
        <v>30</v>
      </c>
      <c r="AG550" s="43" t="s">
        <v>30</v>
      </c>
      <c r="AH550" s="43" t="s">
        <v>30</v>
      </c>
      <c r="AI550" s="46" t="s">
        <v>29</v>
      </c>
    </row>
    <row r="551" spans="18:35" ht="19.5" customHeight="1">
      <c r="R551" s="35" t="s">
        <v>705</v>
      </c>
      <c r="S551" s="161" t="s">
        <v>587</v>
      </c>
      <c r="T551" s="37" t="s">
        <v>472</v>
      </c>
      <c r="U551" s="206" t="b">
        <f t="shared" si="57"/>
        <v>0</v>
      </c>
      <c r="V551" s="38" t="b">
        <f t="shared" si="56"/>
        <v>0</v>
      </c>
      <c r="W551" s="203" t="b">
        <f t="shared" si="58"/>
        <v>1</v>
      </c>
      <c r="X551" s="39" t="s">
        <v>26</v>
      </c>
      <c r="Y551" s="40" t="s">
        <v>27</v>
      </c>
      <c r="Z551" s="41">
        <v>48</v>
      </c>
      <c r="AA551" s="42" t="s">
        <v>28</v>
      </c>
      <c r="AB551" s="43" t="s">
        <v>29</v>
      </c>
      <c r="AC551" s="43" t="s">
        <v>29</v>
      </c>
      <c r="AD551" s="183" t="s">
        <v>29</v>
      </c>
      <c r="AE551" s="43" t="s">
        <v>29</v>
      </c>
      <c r="AF551" s="184" t="s">
        <v>30</v>
      </c>
      <c r="AG551" s="43" t="s">
        <v>30</v>
      </c>
      <c r="AH551" s="43" t="s">
        <v>30</v>
      </c>
      <c r="AI551" s="46" t="s">
        <v>29</v>
      </c>
    </row>
    <row r="552" spans="18:35" ht="19.5" customHeight="1">
      <c r="R552" s="35" t="s">
        <v>705</v>
      </c>
      <c r="S552" s="161" t="s">
        <v>712</v>
      </c>
      <c r="T552" s="37" t="s">
        <v>472</v>
      </c>
      <c r="U552" s="206" t="b">
        <f t="shared" si="57"/>
        <v>0</v>
      </c>
      <c r="V552" s="38" t="b">
        <f t="shared" si="56"/>
        <v>0</v>
      </c>
      <c r="W552" s="203" t="b">
        <f t="shared" si="58"/>
        <v>1</v>
      </c>
      <c r="X552" s="39" t="s">
        <v>34</v>
      </c>
      <c r="Y552" s="40" t="s">
        <v>27</v>
      </c>
      <c r="Z552" s="41">
        <v>11</v>
      </c>
      <c r="AA552" s="42" t="s">
        <v>28</v>
      </c>
      <c r="AB552" s="43" t="s">
        <v>29</v>
      </c>
      <c r="AC552" s="43" t="s">
        <v>29</v>
      </c>
      <c r="AD552" s="183" t="s">
        <v>29</v>
      </c>
      <c r="AE552" s="43" t="s">
        <v>29</v>
      </c>
      <c r="AF552" s="184" t="s">
        <v>30</v>
      </c>
      <c r="AG552" s="43" t="s">
        <v>30</v>
      </c>
      <c r="AH552" s="43" t="s">
        <v>30</v>
      </c>
      <c r="AI552" s="46" t="s">
        <v>29</v>
      </c>
    </row>
    <row r="553" spans="18:35" ht="19.5" customHeight="1">
      <c r="R553" s="35" t="s">
        <v>705</v>
      </c>
      <c r="S553" s="161" t="s">
        <v>713</v>
      </c>
      <c r="T553" s="37" t="s">
        <v>472</v>
      </c>
      <c r="U553" s="206" t="b">
        <f t="shared" si="57"/>
        <v>0</v>
      </c>
      <c r="V553" s="38" t="b">
        <f t="shared" si="56"/>
        <v>0</v>
      </c>
      <c r="W553" s="203" t="b">
        <f t="shared" si="58"/>
        <v>1</v>
      </c>
      <c r="X553" s="39" t="s">
        <v>34</v>
      </c>
      <c r="Y553" s="40" t="s">
        <v>27</v>
      </c>
      <c r="Z553" s="41">
        <v>15</v>
      </c>
      <c r="AA553" s="42" t="s">
        <v>28</v>
      </c>
      <c r="AB553" s="43" t="s">
        <v>29</v>
      </c>
      <c r="AC553" s="43" t="s">
        <v>29</v>
      </c>
      <c r="AD553" s="183" t="s">
        <v>29</v>
      </c>
      <c r="AE553" s="43" t="s">
        <v>29</v>
      </c>
      <c r="AF553" s="184" t="s">
        <v>30</v>
      </c>
      <c r="AG553" s="43" t="s">
        <v>30</v>
      </c>
      <c r="AH553" s="43" t="s">
        <v>30</v>
      </c>
      <c r="AI553" s="46" t="s">
        <v>29</v>
      </c>
    </row>
    <row r="554" spans="18:35" ht="19.5" customHeight="1">
      <c r="R554" s="35" t="s">
        <v>714</v>
      </c>
      <c r="S554" s="161" t="s">
        <v>531</v>
      </c>
      <c r="T554" s="37" t="s">
        <v>472</v>
      </c>
      <c r="U554" s="206" t="b">
        <f t="shared" si="57"/>
        <v>0</v>
      </c>
      <c r="V554" s="38" t="b">
        <f t="shared" ref="V554:V617" si="59">IF(COUNTIF($J$15:$K$19,$Y554)=0,IF(COUNTIF($L$15:$M$19,$Y554)=0,IF(VLOOKUP($Y554,$N$15:$O$19,2,FALSE)="가 능",TRUE,FALSE),IF(VLOOKUP($Y554,$L$15:$M$19,2,FALSE)="가 능",TRUE,FALSE)),IF(VLOOKUP($Y554,$J$15:$K$19,2,FALSE)="가 능",TRUE,FALSE))</f>
        <v>0</v>
      </c>
      <c r="W554" s="203" t="b">
        <f t="shared" si="58"/>
        <v>1</v>
      </c>
      <c r="X554" s="39" t="s">
        <v>34</v>
      </c>
      <c r="Y554" s="40" t="s">
        <v>27</v>
      </c>
      <c r="Z554" s="41">
        <v>29</v>
      </c>
      <c r="AA554" s="42" t="s">
        <v>28</v>
      </c>
      <c r="AB554" s="43" t="s">
        <v>29</v>
      </c>
      <c r="AC554" s="43" t="s">
        <v>29</v>
      </c>
      <c r="AD554" s="183" t="s">
        <v>29</v>
      </c>
      <c r="AE554" s="43" t="s">
        <v>29</v>
      </c>
      <c r="AF554" s="184" t="s">
        <v>30</v>
      </c>
      <c r="AG554" s="43" t="s">
        <v>30</v>
      </c>
      <c r="AH554" s="43" t="s">
        <v>30</v>
      </c>
      <c r="AI554" s="46" t="s">
        <v>29</v>
      </c>
    </row>
    <row r="555" spans="18:35" ht="19.5" customHeight="1">
      <c r="R555" s="35" t="s">
        <v>714</v>
      </c>
      <c r="S555" s="161" t="s">
        <v>435</v>
      </c>
      <c r="T555" s="37" t="s">
        <v>472</v>
      </c>
      <c r="U555" s="206" t="b">
        <f t="shared" si="57"/>
        <v>0</v>
      </c>
      <c r="V555" s="38" t="b">
        <f t="shared" si="59"/>
        <v>0</v>
      </c>
      <c r="W555" s="203" t="b">
        <f t="shared" si="58"/>
        <v>1</v>
      </c>
      <c r="X555" s="39" t="s">
        <v>34</v>
      </c>
      <c r="Y555" s="40" t="s">
        <v>27</v>
      </c>
      <c r="Z555" s="41">
        <v>43</v>
      </c>
      <c r="AA555" s="42" t="s">
        <v>28</v>
      </c>
      <c r="AB555" s="43" t="s">
        <v>29</v>
      </c>
      <c r="AC555" s="43" t="s">
        <v>29</v>
      </c>
      <c r="AD555" s="183" t="s">
        <v>29</v>
      </c>
      <c r="AE555" s="43" t="s">
        <v>29</v>
      </c>
      <c r="AF555" s="184" t="s">
        <v>30</v>
      </c>
      <c r="AG555" s="43" t="s">
        <v>30</v>
      </c>
      <c r="AH555" s="43" t="s">
        <v>30</v>
      </c>
      <c r="AI555" s="46" t="s">
        <v>29</v>
      </c>
    </row>
    <row r="556" spans="18:35" ht="19.5" customHeight="1">
      <c r="R556" s="35" t="s">
        <v>714</v>
      </c>
      <c r="S556" s="161" t="s">
        <v>715</v>
      </c>
      <c r="T556" s="37" t="s">
        <v>472</v>
      </c>
      <c r="U556" s="206" t="b">
        <f t="shared" si="57"/>
        <v>0</v>
      </c>
      <c r="V556" s="38" t="b">
        <f t="shared" si="59"/>
        <v>0</v>
      </c>
      <c r="W556" s="203" t="b">
        <f t="shared" si="58"/>
        <v>1</v>
      </c>
      <c r="X556" s="39" t="s">
        <v>34</v>
      </c>
      <c r="Y556" s="40" t="s">
        <v>27</v>
      </c>
      <c r="Z556" s="41">
        <v>58</v>
      </c>
      <c r="AA556" s="42" t="s">
        <v>28</v>
      </c>
      <c r="AB556" s="43" t="s">
        <v>29</v>
      </c>
      <c r="AC556" s="43" t="s">
        <v>29</v>
      </c>
      <c r="AD556" s="183" t="s">
        <v>29</v>
      </c>
      <c r="AE556" s="43" t="s">
        <v>29</v>
      </c>
      <c r="AF556" s="184" t="s">
        <v>30</v>
      </c>
      <c r="AG556" s="43" t="s">
        <v>30</v>
      </c>
      <c r="AH556" s="43" t="s">
        <v>30</v>
      </c>
      <c r="AI556" s="46" t="s">
        <v>29</v>
      </c>
    </row>
    <row r="557" spans="18:35" ht="19.5" customHeight="1">
      <c r="R557" s="35" t="s">
        <v>714</v>
      </c>
      <c r="S557" s="161" t="s">
        <v>669</v>
      </c>
      <c r="T557" s="37" t="s">
        <v>472</v>
      </c>
      <c r="U557" s="206" t="b">
        <f t="shared" si="57"/>
        <v>0</v>
      </c>
      <c r="V557" s="38" t="b">
        <f t="shared" si="59"/>
        <v>0</v>
      </c>
      <c r="W557" s="203" t="b">
        <f t="shared" si="58"/>
        <v>1</v>
      </c>
      <c r="X557" s="39" t="s">
        <v>34</v>
      </c>
      <c r="Y557" s="40" t="s">
        <v>27</v>
      </c>
      <c r="Z557" s="41">
        <v>39</v>
      </c>
      <c r="AA557" s="42" t="s">
        <v>28</v>
      </c>
      <c r="AB557" s="43" t="s">
        <v>29</v>
      </c>
      <c r="AC557" s="43" t="s">
        <v>29</v>
      </c>
      <c r="AD557" s="183" t="s">
        <v>29</v>
      </c>
      <c r="AE557" s="43" t="s">
        <v>29</v>
      </c>
      <c r="AF557" s="184" t="s">
        <v>30</v>
      </c>
      <c r="AG557" s="43" t="s">
        <v>30</v>
      </c>
      <c r="AH557" s="43" t="s">
        <v>30</v>
      </c>
      <c r="AI557" s="46" t="s">
        <v>29</v>
      </c>
    </row>
    <row r="558" spans="18:35" ht="19.5" customHeight="1">
      <c r="R558" s="35" t="s">
        <v>714</v>
      </c>
      <c r="S558" s="161" t="s">
        <v>716</v>
      </c>
      <c r="T558" s="37" t="s">
        <v>472</v>
      </c>
      <c r="U558" s="206" t="b">
        <f t="shared" si="57"/>
        <v>0</v>
      </c>
      <c r="V558" s="38" t="b">
        <f t="shared" si="59"/>
        <v>0</v>
      </c>
      <c r="W558" s="203" t="b">
        <f t="shared" si="58"/>
        <v>1</v>
      </c>
      <c r="X558" s="39" t="s">
        <v>34</v>
      </c>
      <c r="Y558" s="40" t="s">
        <v>27</v>
      </c>
      <c r="Z558" s="41">
        <v>9</v>
      </c>
      <c r="AA558" s="42" t="s">
        <v>28</v>
      </c>
      <c r="AB558" s="43" t="s">
        <v>29</v>
      </c>
      <c r="AC558" s="43" t="s">
        <v>29</v>
      </c>
      <c r="AD558" s="183" t="s">
        <v>29</v>
      </c>
      <c r="AE558" s="43" t="s">
        <v>29</v>
      </c>
      <c r="AF558" s="184" t="s">
        <v>30</v>
      </c>
      <c r="AG558" s="43" t="s">
        <v>30</v>
      </c>
      <c r="AH558" s="43" t="s">
        <v>30</v>
      </c>
      <c r="AI558" s="46" t="s">
        <v>29</v>
      </c>
    </row>
    <row r="559" spans="18:35" ht="19.5" customHeight="1">
      <c r="R559" s="35" t="s">
        <v>714</v>
      </c>
      <c r="S559" s="161" t="s">
        <v>717</v>
      </c>
      <c r="T559" s="37" t="s">
        <v>472</v>
      </c>
      <c r="U559" s="206" t="b">
        <f t="shared" si="57"/>
        <v>1</v>
      </c>
      <c r="V559" s="38" t="b">
        <f t="shared" si="59"/>
        <v>1</v>
      </c>
      <c r="W559" s="203" t="b">
        <f t="shared" si="58"/>
        <v>1</v>
      </c>
      <c r="X559" s="39" t="s">
        <v>34</v>
      </c>
      <c r="Y559" s="40" t="s">
        <v>57</v>
      </c>
      <c r="Z559" s="41">
        <v>2</v>
      </c>
      <c r="AA559" s="42" t="s">
        <v>375</v>
      </c>
      <c r="AB559" s="43" t="s">
        <v>29</v>
      </c>
      <c r="AC559" s="43" t="s">
        <v>29</v>
      </c>
      <c r="AD559" s="183" t="s">
        <v>99</v>
      </c>
      <c r="AE559" s="43" t="s">
        <v>99</v>
      </c>
      <c r="AF559" s="184" t="s">
        <v>29</v>
      </c>
      <c r="AG559" s="43" t="s">
        <v>29</v>
      </c>
      <c r="AH559" s="43" t="s">
        <v>29</v>
      </c>
      <c r="AI559" s="46" t="s">
        <v>29</v>
      </c>
    </row>
    <row r="560" spans="18:35" ht="19.5" customHeight="1">
      <c r="R560" s="35" t="s">
        <v>714</v>
      </c>
      <c r="S560" s="161" t="s">
        <v>718</v>
      </c>
      <c r="T560" s="37" t="s">
        <v>472</v>
      </c>
      <c r="U560" s="206" t="b">
        <f t="shared" si="57"/>
        <v>1</v>
      </c>
      <c r="V560" s="38" t="b">
        <f t="shared" si="59"/>
        <v>1</v>
      </c>
      <c r="W560" s="203" t="b">
        <f t="shared" si="58"/>
        <v>1</v>
      </c>
      <c r="X560" s="39" t="s">
        <v>34</v>
      </c>
      <c r="Y560" s="40" t="s">
        <v>57</v>
      </c>
      <c r="Z560" s="41">
        <v>2</v>
      </c>
      <c r="AA560" s="42" t="s">
        <v>375</v>
      </c>
      <c r="AB560" s="43" t="s">
        <v>29</v>
      </c>
      <c r="AC560" s="43" t="s">
        <v>29</v>
      </c>
      <c r="AD560" s="183" t="s">
        <v>99</v>
      </c>
      <c r="AE560" s="43" t="s">
        <v>99</v>
      </c>
      <c r="AF560" s="184" t="s">
        <v>29</v>
      </c>
      <c r="AG560" s="43" t="s">
        <v>29</v>
      </c>
      <c r="AH560" s="43" t="s">
        <v>29</v>
      </c>
      <c r="AI560" s="46" t="s">
        <v>29</v>
      </c>
    </row>
    <row r="561" spans="18:35" ht="19.5" customHeight="1">
      <c r="R561" s="35" t="s">
        <v>714</v>
      </c>
      <c r="S561" s="161" t="s">
        <v>719</v>
      </c>
      <c r="T561" s="37" t="s">
        <v>472</v>
      </c>
      <c r="U561" s="206" t="b">
        <f t="shared" si="57"/>
        <v>0</v>
      </c>
      <c r="V561" s="38" t="b">
        <f t="shared" si="59"/>
        <v>0</v>
      </c>
      <c r="W561" s="203" t="b">
        <f t="shared" si="58"/>
        <v>1</v>
      </c>
      <c r="X561" s="39" t="s">
        <v>34</v>
      </c>
      <c r="Y561" s="40" t="s">
        <v>27</v>
      </c>
      <c r="Z561" s="41">
        <v>22</v>
      </c>
      <c r="AA561" s="42" t="s">
        <v>28</v>
      </c>
      <c r="AB561" s="43" t="s">
        <v>29</v>
      </c>
      <c r="AC561" s="43" t="s">
        <v>29</v>
      </c>
      <c r="AD561" s="183" t="s">
        <v>29</v>
      </c>
      <c r="AE561" s="43" t="s">
        <v>29</v>
      </c>
      <c r="AF561" s="184" t="s">
        <v>30</v>
      </c>
      <c r="AG561" s="43" t="s">
        <v>30</v>
      </c>
      <c r="AH561" s="43" t="s">
        <v>30</v>
      </c>
      <c r="AI561" s="46" t="s">
        <v>29</v>
      </c>
    </row>
    <row r="562" spans="18:35" ht="19.5" customHeight="1">
      <c r="R562" s="35" t="s">
        <v>714</v>
      </c>
      <c r="S562" s="161" t="s">
        <v>654</v>
      </c>
      <c r="T562" s="37" t="s">
        <v>472</v>
      </c>
      <c r="U562" s="206" t="b">
        <f t="shared" si="57"/>
        <v>0</v>
      </c>
      <c r="V562" s="38" t="b">
        <f t="shared" si="59"/>
        <v>0</v>
      </c>
      <c r="W562" s="203" t="b">
        <f t="shared" si="58"/>
        <v>1</v>
      </c>
      <c r="X562" s="39" t="s">
        <v>34</v>
      </c>
      <c r="Y562" s="40" t="s">
        <v>27</v>
      </c>
      <c r="Z562" s="41">
        <v>62</v>
      </c>
      <c r="AA562" s="42" t="s">
        <v>28</v>
      </c>
      <c r="AB562" s="43" t="s">
        <v>29</v>
      </c>
      <c r="AC562" s="43" t="s">
        <v>29</v>
      </c>
      <c r="AD562" s="183" t="s">
        <v>29</v>
      </c>
      <c r="AE562" s="43" t="s">
        <v>29</v>
      </c>
      <c r="AF562" s="184" t="s">
        <v>30</v>
      </c>
      <c r="AG562" s="43" t="s">
        <v>30</v>
      </c>
      <c r="AH562" s="43" t="s">
        <v>30</v>
      </c>
      <c r="AI562" s="46" t="s">
        <v>29</v>
      </c>
    </row>
    <row r="563" spans="18:35" ht="19.5" customHeight="1">
      <c r="R563" s="35" t="s">
        <v>714</v>
      </c>
      <c r="S563" s="161" t="s">
        <v>578</v>
      </c>
      <c r="T563" s="37" t="s">
        <v>472</v>
      </c>
      <c r="U563" s="206" t="b">
        <f t="shared" si="57"/>
        <v>0</v>
      </c>
      <c r="V563" s="38" t="b">
        <f t="shared" si="59"/>
        <v>0</v>
      </c>
      <c r="W563" s="203" t="b">
        <f t="shared" si="58"/>
        <v>1</v>
      </c>
      <c r="X563" s="39" t="s">
        <v>34</v>
      </c>
      <c r="Y563" s="40" t="s">
        <v>27</v>
      </c>
      <c r="Z563" s="41">
        <v>20</v>
      </c>
      <c r="AA563" s="42" t="s">
        <v>28</v>
      </c>
      <c r="AB563" s="43" t="s">
        <v>29</v>
      </c>
      <c r="AC563" s="43" t="s">
        <v>29</v>
      </c>
      <c r="AD563" s="183" t="s">
        <v>29</v>
      </c>
      <c r="AE563" s="43" t="s">
        <v>29</v>
      </c>
      <c r="AF563" s="184" t="s">
        <v>30</v>
      </c>
      <c r="AG563" s="43" t="s">
        <v>30</v>
      </c>
      <c r="AH563" s="43" t="s">
        <v>30</v>
      </c>
      <c r="AI563" s="46" t="s">
        <v>29</v>
      </c>
    </row>
    <row r="564" spans="18:35" ht="19.5" customHeight="1">
      <c r="R564" s="35" t="s">
        <v>714</v>
      </c>
      <c r="S564" s="161" t="s">
        <v>720</v>
      </c>
      <c r="T564" s="37" t="s">
        <v>472</v>
      </c>
      <c r="U564" s="206" t="b">
        <f t="shared" si="57"/>
        <v>0</v>
      </c>
      <c r="V564" s="38" t="b">
        <f t="shared" si="59"/>
        <v>0</v>
      </c>
      <c r="W564" s="203" t="b">
        <f t="shared" si="58"/>
        <v>1</v>
      </c>
      <c r="X564" s="39" t="s">
        <v>34</v>
      </c>
      <c r="Y564" s="40" t="s">
        <v>27</v>
      </c>
      <c r="Z564" s="41">
        <v>19</v>
      </c>
      <c r="AA564" s="42" t="s">
        <v>28</v>
      </c>
      <c r="AB564" s="43" t="s">
        <v>29</v>
      </c>
      <c r="AC564" s="43" t="s">
        <v>29</v>
      </c>
      <c r="AD564" s="183" t="s">
        <v>29</v>
      </c>
      <c r="AE564" s="43" t="s">
        <v>29</v>
      </c>
      <c r="AF564" s="184" t="s">
        <v>30</v>
      </c>
      <c r="AG564" s="43" t="s">
        <v>30</v>
      </c>
      <c r="AH564" s="43" t="s">
        <v>30</v>
      </c>
      <c r="AI564" s="46" t="s">
        <v>29</v>
      </c>
    </row>
    <row r="565" spans="18:35" ht="19.5" customHeight="1">
      <c r="R565" s="35" t="s">
        <v>714</v>
      </c>
      <c r="S565" s="161" t="s">
        <v>540</v>
      </c>
      <c r="T565" s="37" t="s">
        <v>472</v>
      </c>
      <c r="U565" s="206" t="b">
        <f t="shared" si="57"/>
        <v>0</v>
      </c>
      <c r="V565" s="38" t="b">
        <f t="shared" si="59"/>
        <v>0</v>
      </c>
      <c r="W565" s="203" t="b">
        <f t="shared" si="58"/>
        <v>1</v>
      </c>
      <c r="X565" s="39" t="s">
        <v>34</v>
      </c>
      <c r="Y565" s="40" t="s">
        <v>27</v>
      </c>
      <c r="Z565" s="41">
        <v>5</v>
      </c>
      <c r="AA565" s="42" t="s">
        <v>28</v>
      </c>
      <c r="AB565" s="43" t="s">
        <v>29</v>
      </c>
      <c r="AC565" s="43" t="s">
        <v>29</v>
      </c>
      <c r="AD565" s="183" t="s">
        <v>29</v>
      </c>
      <c r="AE565" s="43" t="s">
        <v>29</v>
      </c>
      <c r="AF565" s="184" t="s">
        <v>30</v>
      </c>
      <c r="AG565" s="43" t="s">
        <v>30</v>
      </c>
      <c r="AH565" s="43" t="s">
        <v>30</v>
      </c>
      <c r="AI565" s="46" t="s">
        <v>29</v>
      </c>
    </row>
    <row r="566" spans="18:35" ht="19.5" customHeight="1">
      <c r="R566" s="35" t="s">
        <v>714</v>
      </c>
      <c r="S566" s="161" t="s">
        <v>721</v>
      </c>
      <c r="T566" s="37" t="s">
        <v>472</v>
      </c>
      <c r="U566" s="206" t="b">
        <f t="shared" si="57"/>
        <v>0</v>
      </c>
      <c r="V566" s="38" t="b">
        <f t="shared" si="59"/>
        <v>0</v>
      </c>
      <c r="W566" s="203" t="b">
        <f t="shared" si="58"/>
        <v>1</v>
      </c>
      <c r="X566" s="39" t="s">
        <v>34</v>
      </c>
      <c r="Y566" s="40" t="s">
        <v>27</v>
      </c>
      <c r="Z566" s="41">
        <v>103</v>
      </c>
      <c r="AA566" s="42" t="s">
        <v>28</v>
      </c>
      <c r="AB566" s="43" t="s">
        <v>29</v>
      </c>
      <c r="AC566" s="43" t="s">
        <v>29</v>
      </c>
      <c r="AD566" s="183" t="s">
        <v>29</v>
      </c>
      <c r="AE566" s="43" t="s">
        <v>29</v>
      </c>
      <c r="AF566" s="184" t="s">
        <v>30</v>
      </c>
      <c r="AG566" s="43" t="s">
        <v>30</v>
      </c>
      <c r="AH566" s="43" t="s">
        <v>30</v>
      </c>
      <c r="AI566" s="46" t="s">
        <v>29</v>
      </c>
    </row>
    <row r="567" spans="18:35" ht="19.5" customHeight="1">
      <c r="R567" s="35" t="s">
        <v>714</v>
      </c>
      <c r="S567" s="161" t="s">
        <v>722</v>
      </c>
      <c r="T567" s="37" t="s">
        <v>472</v>
      </c>
      <c r="U567" s="206" t="b">
        <f t="shared" si="57"/>
        <v>0</v>
      </c>
      <c r="V567" s="38" t="b">
        <f t="shared" si="59"/>
        <v>0</v>
      </c>
      <c r="W567" s="203" t="b">
        <f t="shared" si="58"/>
        <v>1</v>
      </c>
      <c r="X567" s="39" t="s">
        <v>34</v>
      </c>
      <c r="Y567" s="40" t="s">
        <v>27</v>
      </c>
      <c r="Z567" s="41">
        <v>7</v>
      </c>
      <c r="AA567" s="42" t="s">
        <v>28</v>
      </c>
      <c r="AB567" s="43" t="s">
        <v>29</v>
      </c>
      <c r="AC567" s="43" t="s">
        <v>29</v>
      </c>
      <c r="AD567" s="183" t="s">
        <v>29</v>
      </c>
      <c r="AE567" s="43" t="s">
        <v>29</v>
      </c>
      <c r="AF567" s="184" t="s">
        <v>30</v>
      </c>
      <c r="AG567" s="43" t="s">
        <v>30</v>
      </c>
      <c r="AH567" s="43" t="s">
        <v>30</v>
      </c>
      <c r="AI567" s="46" t="s">
        <v>29</v>
      </c>
    </row>
    <row r="568" spans="18:35" ht="19.5" customHeight="1">
      <c r="R568" s="35" t="s">
        <v>714</v>
      </c>
      <c r="S568" s="161" t="s">
        <v>723</v>
      </c>
      <c r="T568" s="37" t="s">
        <v>472</v>
      </c>
      <c r="U568" s="206" t="b">
        <f t="shared" si="57"/>
        <v>0</v>
      </c>
      <c r="V568" s="38" t="b">
        <f t="shared" si="59"/>
        <v>0</v>
      </c>
      <c r="W568" s="203" t="b">
        <f t="shared" si="58"/>
        <v>1</v>
      </c>
      <c r="X568" s="39" t="s">
        <v>34</v>
      </c>
      <c r="Y568" s="40" t="s">
        <v>27</v>
      </c>
      <c r="Z568" s="41">
        <v>20</v>
      </c>
      <c r="AA568" s="42" t="s">
        <v>28</v>
      </c>
      <c r="AB568" s="43" t="s">
        <v>29</v>
      </c>
      <c r="AC568" s="43" t="s">
        <v>29</v>
      </c>
      <c r="AD568" s="183" t="s">
        <v>29</v>
      </c>
      <c r="AE568" s="43" t="s">
        <v>29</v>
      </c>
      <c r="AF568" s="184" t="s">
        <v>30</v>
      </c>
      <c r="AG568" s="43" t="s">
        <v>30</v>
      </c>
      <c r="AH568" s="43" t="s">
        <v>30</v>
      </c>
      <c r="AI568" s="46" t="s">
        <v>29</v>
      </c>
    </row>
    <row r="569" spans="18:35" ht="19.5" customHeight="1">
      <c r="R569" s="35" t="s">
        <v>714</v>
      </c>
      <c r="S569" s="161" t="s">
        <v>724</v>
      </c>
      <c r="T569" s="37" t="s">
        <v>472</v>
      </c>
      <c r="U569" s="206" t="b">
        <f t="shared" si="57"/>
        <v>0</v>
      </c>
      <c r="V569" s="38" t="b">
        <f t="shared" si="59"/>
        <v>0</v>
      </c>
      <c r="W569" s="203" t="b">
        <f t="shared" si="58"/>
        <v>1</v>
      </c>
      <c r="X569" s="39" t="s">
        <v>34</v>
      </c>
      <c r="Y569" s="40" t="s">
        <v>27</v>
      </c>
      <c r="Z569" s="41">
        <v>51</v>
      </c>
      <c r="AA569" s="42" t="s">
        <v>28</v>
      </c>
      <c r="AB569" s="43" t="s">
        <v>29</v>
      </c>
      <c r="AC569" s="43" t="s">
        <v>29</v>
      </c>
      <c r="AD569" s="183" t="s">
        <v>29</v>
      </c>
      <c r="AE569" s="43" t="s">
        <v>29</v>
      </c>
      <c r="AF569" s="184" t="s">
        <v>30</v>
      </c>
      <c r="AG569" s="43" t="s">
        <v>30</v>
      </c>
      <c r="AH569" s="43" t="s">
        <v>30</v>
      </c>
      <c r="AI569" s="46" t="s">
        <v>29</v>
      </c>
    </row>
    <row r="570" spans="18:35" ht="19.5" customHeight="1">
      <c r="R570" s="35" t="s">
        <v>714</v>
      </c>
      <c r="S570" s="161" t="s">
        <v>423</v>
      </c>
      <c r="T570" s="37" t="s">
        <v>472</v>
      </c>
      <c r="U570" s="206" t="b">
        <f t="shared" si="57"/>
        <v>0</v>
      </c>
      <c r="V570" s="38" t="b">
        <f t="shared" si="59"/>
        <v>0</v>
      </c>
      <c r="W570" s="203" t="b">
        <f t="shared" si="58"/>
        <v>1</v>
      </c>
      <c r="X570" s="39" t="s">
        <v>34</v>
      </c>
      <c r="Y570" s="40" t="s">
        <v>27</v>
      </c>
      <c r="Z570" s="41">
        <v>44</v>
      </c>
      <c r="AA570" s="42" t="s">
        <v>28</v>
      </c>
      <c r="AB570" s="43" t="s">
        <v>29</v>
      </c>
      <c r="AC570" s="43" t="s">
        <v>29</v>
      </c>
      <c r="AD570" s="183" t="s">
        <v>29</v>
      </c>
      <c r="AE570" s="43" t="s">
        <v>29</v>
      </c>
      <c r="AF570" s="184" t="s">
        <v>30</v>
      </c>
      <c r="AG570" s="43" t="s">
        <v>30</v>
      </c>
      <c r="AH570" s="43" t="s">
        <v>30</v>
      </c>
      <c r="AI570" s="46" t="s">
        <v>29</v>
      </c>
    </row>
    <row r="571" spans="18:35" ht="19.5" customHeight="1">
      <c r="R571" s="35" t="s">
        <v>714</v>
      </c>
      <c r="S571" s="161" t="s">
        <v>429</v>
      </c>
      <c r="T571" s="37" t="s">
        <v>472</v>
      </c>
      <c r="U571" s="206" t="b">
        <f t="shared" si="57"/>
        <v>0</v>
      </c>
      <c r="V571" s="38" t="b">
        <f t="shared" si="59"/>
        <v>0</v>
      </c>
      <c r="W571" s="203" t="b">
        <f t="shared" si="58"/>
        <v>1</v>
      </c>
      <c r="X571" s="39" t="s">
        <v>34</v>
      </c>
      <c r="Y571" s="40" t="s">
        <v>27</v>
      </c>
      <c r="Z571" s="41">
        <v>16</v>
      </c>
      <c r="AA571" s="42" t="s">
        <v>28</v>
      </c>
      <c r="AB571" s="43" t="s">
        <v>29</v>
      </c>
      <c r="AC571" s="43" t="s">
        <v>29</v>
      </c>
      <c r="AD571" s="183" t="s">
        <v>29</v>
      </c>
      <c r="AE571" s="43" t="s">
        <v>29</v>
      </c>
      <c r="AF571" s="184" t="s">
        <v>30</v>
      </c>
      <c r="AG571" s="43" t="s">
        <v>30</v>
      </c>
      <c r="AH571" s="43" t="s">
        <v>30</v>
      </c>
      <c r="AI571" s="46" t="s">
        <v>29</v>
      </c>
    </row>
    <row r="572" spans="18:35" ht="19.5" customHeight="1">
      <c r="R572" s="35" t="s">
        <v>714</v>
      </c>
      <c r="S572" s="161" t="s">
        <v>725</v>
      </c>
      <c r="T572" s="37" t="s">
        <v>472</v>
      </c>
      <c r="U572" s="206" t="b">
        <f t="shared" si="57"/>
        <v>0</v>
      </c>
      <c r="V572" s="38" t="b">
        <f t="shared" si="59"/>
        <v>0</v>
      </c>
      <c r="W572" s="203" t="b">
        <f t="shared" si="58"/>
        <v>1</v>
      </c>
      <c r="X572" s="39" t="s">
        <v>34</v>
      </c>
      <c r="Y572" s="40" t="s">
        <v>27</v>
      </c>
      <c r="Z572" s="41">
        <v>20</v>
      </c>
      <c r="AA572" s="42" t="s">
        <v>28</v>
      </c>
      <c r="AB572" s="43" t="s">
        <v>29</v>
      </c>
      <c r="AC572" s="43" t="s">
        <v>29</v>
      </c>
      <c r="AD572" s="183" t="s">
        <v>29</v>
      </c>
      <c r="AE572" s="43" t="s">
        <v>29</v>
      </c>
      <c r="AF572" s="184" t="s">
        <v>30</v>
      </c>
      <c r="AG572" s="43" t="s">
        <v>30</v>
      </c>
      <c r="AH572" s="43" t="s">
        <v>30</v>
      </c>
      <c r="AI572" s="46" t="s">
        <v>29</v>
      </c>
    </row>
    <row r="573" spans="18:35" ht="19.5" customHeight="1">
      <c r="R573" s="35" t="s">
        <v>101</v>
      </c>
      <c r="S573" s="161" t="s">
        <v>381</v>
      </c>
      <c r="T573" s="37" t="s">
        <v>472</v>
      </c>
      <c r="U573" s="206" t="b">
        <f t="shared" si="57"/>
        <v>1</v>
      </c>
      <c r="V573" s="38" t="b">
        <f t="shared" si="59"/>
        <v>1</v>
      </c>
      <c r="W573" s="203" t="b">
        <f t="shared" si="58"/>
        <v>1</v>
      </c>
      <c r="X573" s="39" t="s">
        <v>34</v>
      </c>
      <c r="Y573" s="40" t="s">
        <v>57</v>
      </c>
      <c r="Z573" s="41">
        <v>18</v>
      </c>
      <c r="AA573" s="42" t="s">
        <v>241</v>
      </c>
      <c r="AB573" s="43" t="s">
        <v>29</v>
      </c>
      <c r="AC573" s="43" t="s">
        <v>29</v>
      </c>
      <c r="AD573" s="44" t="s">
        <v>52</v>
      </c>
      <c r="AE573" s="43" t="s">
        <v>52</v>
      </c>
      <c r="AF573" s="184" t="s">
        <v>29</v>
      </c>
      <c r="AG573" s="43" t="s">
        <v>29</v>
      </c>
      <c r="AH573" s="43" t="s">
        <v>29</v>
      </c>
      <c r="AI573" s="46" t="s">
        <v>29</v>
      </c>
    </row>
    <row r="574" spans="18:35" ht="19.5" customHeight="1">
      <c r="R574" s="35" t="s">
        <v>101</v>
      </c>
      <c r="S574" s="161" t="s">
        <v>639</v>
      </c>
      <c r="T574" s="37" t="s">
        <v>472</v>
      </c>
      <c r="U574" s="206" t="b">
        <f t="shared" si="57"/>
        <v>0</v>
      </c>
      <c r="V574" s="38" t="b">
        <f t="shared" si="59"/>
        <v>0</v>
      </c>
      <c r="W574" s="203" t="b">
        <f t="shared" si="58"/>
        <v>1</v>
      </c>
      <c r="X574" s="39" t="s">
        <v>34</v>
      </c>
      <c r="Y574" s="40" t="s">
        <v>27</v>
      </c>
      <c r="Z574" s="41">
        <v>20</v>
      </c>
      <c r="AA574" s="42" t="s">
        <v>28</v>
      </c>
      <c r="AB574" s="43" t="s">
        <v>29</v>
      </c>
      <c r="AC574" s="43" t="s">
        <v>29</v>
      </c>
      <c r="AD574" s="183" t="s">
        <v>29</v>
      </c>
      <c r="AE574" s="43" t="s">
        <v>29</v>
      </c>
      <c r="AF574" s="184" t="s">
        <v>30</v>
      </c>
      <c r="AG574" s="43" t="s">
        <v>30</v>
      </c>
      <c r="AH574" s="43" t="s">
        <v>30</v>
      </c>
      <c r="AI574" s="46" t="s">
        <v>29</v>
      </c>
    </row>
    <row r="575" spans="18:35" ht="19.5" customHeight="1">
      <c r="R575" s="35" t="s">
        <v>101</v>
      </c>
      <c r="S575" s="161" t="s">
        <v>439</v>
      </c>
      <c r="T575" s="37" t="s">
        <v>472</v>
      </c>
      <c r="U575" s="206" t="b">
        <f t="shared" si="57"/>
        <v>0</v>
      </c>
      <c r="V575" s="38" t="b">
        <f t="shared" si="59"/>
        <v>0</v>
      </c>
      <c r="W575" s="203" t="b">
        <f t="shared" si="58"/>
        <v>1</v>
      </c>
      <c r="X575" s="39" t="s">
        <v>34</v>
      </c>
      <c r="Y575" s="40" t="s">
        <v>27</v>
      </c>
      <c r="Z575" s="41">
        <v>28</v>
      </c>
      <c r="AA575" s="42" t="s">
        <v>28</v>
      </c>
      <c r="AB575" s="43" t="s">
        <v>29</v>
      </c>
      <c r="AC575" s="43" t="s">
        <v>29</v>
      </c>
      <c r="AD575" s="183" t="s">
        <v>29</v>
      </c>
      <c r="AE575" s="43" t="s">
        <v>29</v>
      </c>
      <c r="AF575" s="184" t="s">
        <v>30</v>
      </c>
      <c r="AG575" s="43" t="s">
        <v>30</v>
      </c>
      <c r="AH575" s="43" t="s">
        <v>30</v>
      </c>
      <c r="AI575" s="46" t="s">
        <v>29</v>
      </c>
    </row>
    <row r="576" spans="18:35" ht="19.5" customHeight="1">
      <c r="R576" s="35" t="s">
        <v>101</v>
      </c>
      <c r="S576" s="161" t="s">
        <v>726</v>
      </c>
      <c r="T576" s="37" t="s">
        <v>472</v>
      </c>
      <c r="U576" s="206" t="b">
        <f t="shared" si="57"/>
        <v>0</v>
      </c>
      <c r="V576" s="38" t="b">
        <f t="shared" si="59"/>
        <v>0</v>
      </c>
      <c r="W576" s="203" t="b">
        <f t="shared" si="58"/>
        <v>1</v>
      </c>
      <c r="X576" s="39" t="s">
        <v>34</v>
      </c>
      <c r="Y576" s="40" t="s">
        <v>27</v>
      </c>
      <c r="Z576" s="41">
        <v>67</v>
      </c>
      <c r="AA576" s="42" t="s">
        <v>28</v>
      </c>
      <c r="AB576" s="43" t="s">
        <v>29</v>
      </c>
      <c r="AC576" s="43" t="s">
        <v>29</v>
      </c>
      <c r="AD576" s="183" t="s">
        <v>29</v>
      </c>
      <c r="AE576" s="43" t="s">
        <v>29</v>
      </c>
      <c r="AF576" s="184" t="s">
        <v>30</v>
      </c>
      <c r="AG576" s="43" t="s">
        <v>30</v>
      </c>
      <c r="AH576" s="43" t="s">
        <v>30</v>
      </c>
      <c r="AI576" s="46" t="s">
        <v>29</v>
      </c>
    </row>
    <row r="577" spans="18:35" ht="19.5" customHeight="1">
      <c r="R577" s="35" t="s">
        <v>101</v>
      </c>
      <c r="S577" s="161" t="s">
        <v>556</v>
      </c>
      <c r="T577" s="37" t="s">
        <v>472</v>
      </c>
      <c r="U577" s="206" t="b">
        <f t="shared" si="57"/>
        <v>0</v>
      </c>
      <c r="V577" s="38" t="b">
        <f t="shared" si="59"/>
        <v>0</v>
      </c>
      <c r="W577" s="203" t="b">
        <f t="shared" si="58"/>
        <v>1</v>
      </c>
      <c r="X577" s="39" t="s">
        <v>34</v>
      </c>
      <c r="Y577" s="40" t="s">
        <v>27</v>
      </c>
      <c r="Z577" s="41">
        <v>33</v>
      </c>
      <c r="AA577" s="42" t="s">
        <v>28</v>
      </c>
      <c r="AB577" s="43" t="s">
        <v>29</v>
      </c>
      <c r="AC577" s="43" t="s">
        <v>29</v>
      </c>
      <c r="AD577" s="183" t="s">
        <v>29</v>
      </c>
      <c r="AE577" s="43" t="s">
        <v>29</v>
      </c>
      <c r="AF577" s="184" t="s">
        <v>30</v>
      </c>
      <c r="AG577" s="43" t="s">
        <v>30</v>
      </c>
      <c r="AH577" s="43" t="s">
        <v>30</v>
      </c>
      <c r="AI577" s="46" t="s">
        <v>29</v>
      </c>
    </row>
    <row r="578" spans="18:35" ht="19.5" customHeight="1">
      <c r="R578" s="35" t="s">
        <v>101</v>
      </c>
      <c r="S578" s="161" t="s">
        <v>435</v>
      </c>
      <c r="T578" s="37" t="s">
        <v>472</v>
      </c>
      <c r="U578" s="206" t="b">
        <f t="shared" si="57"/>
        <v>0</v>
      </c>
      <c r="V578" s="38" t="b">
        <f t="shared" si="59"/>
        <v>0</v>
      </c>
      <c r="W578" s="203" t="b">
        <f t="shared" si="58"/>
        <v>1</v>
      </c>
      <c r="X578" s="39" t="s">
        <v>76</v>
      </c>
      <c r="Y578" s="40" t="s">
        <v>27</v>
      </c>
      <c r="Z578" s="41">
        <v>17</v>
      </c>
      <c r="AA578" s="42" t="s">
        <v>28</v>
      </c>
      <c r="AB578" s="43" t="s">
        <v>29</v>
      </c>
      <c r="AC578" s="43" t="s">
        <v>29</v>
      </c>
      <c r="AD578" s="183" t="s">
        <v>29</v>
      </c>
      <c r="AE578" s="43" t="s">
        <v>29</v>
      </c>
      <c r="AF578" s="184" t="s">
        <v>30</v>
      </c>
      <c r="AG578" s="43" t="s">
        <v>30</v>
      </c>
      <c r="AH578" s="43" t="s">
        <v>30</v>
      </c>
      <c r="AI578" s="46" t="s">
        <v>29</v>
      </c>
    </row>
    <row r="579" spans="18:35" ht="19.5" customHeight="1">
      <c r="R579" s="35" t="s">
        <v>101</v>
      </c>
      <c r="S579" s="161" t="s">
        <v>568</v>
      </c>
      <c r="T579" s="37" t="s">
        <v>472</v>
      </c>
      <c r="U579" s="206" t="b">
        <f t="shared" si="57"/>
        <v>0</v>
      </c>
      <c r="V579" s="38" t="b">
        <f t="shared" si="59"/>
        <v>0</v>
      </c>
      <c r="W579" s="203" t="b">
        <f t="shared" si="58"/>
        <v>1</v>
      </c>
      <c r="X579" s="39" t="s">
        <v>76</v>
      </c>
      <c r="Y579" s="40" t="s">
        <v>27</v>
      </c>
      <c r="Z579" s="41">
        <v>12</v>
      </c>
      <c r="AA579" s="42" t="s">
        <v>28</v>
      </c>
      <c r="AB579" s="43" t="s">
        <v>29</v>
      </c>
      <c r="AC579" s="43" t="s">
        <v>29</v>
      </c>
      <c r="AD579" s="183" t="s">
        <v>29</v>
      </c>
      <c r="AE579" s="43" t="s">
        <v>29</v>
      </c>
      <c r="AF579" s="184" t="s">
        <v>30</v>
      </c>
      <c r="AG579" s="43" t="s">
        <v>30</v>
      </c>
      <c r="AH579" s="43" t="s">
        <v>30</v>
      </c>
      <c r="AI579" s="46" t="s">
        <v>29</v>
      </c>
    </row>
    <row r="580" spans="18:35" ht="19.5" customHeight="1">
      <c r="R580" s="35" t="s">
        <v>101</v>
      </c>
      <c r="S580" s="161" t="s">
        <v>727</v>
      </c>
      <c r="T580" s="37" t="s">
        <v>472</v>
      </c>
      <c r="U580" s="206" t="b">
        <f t="shared" si="57"/>
        <v>0</v>
      </c>
      <c r="V580" s="38" t="b">
        <f t="shared" si="59"/>
        <v>0</v>
      </c>
      <c r="W580" s="203" t="b">
        <f t="shared" si="58"/>
        <v>1</v>
      </c>
      <c r="X580" s="39" t="s">
        <v>76</v>
      </c>
      <c r="Y580" s="40" t="s">
        <v>27</v>
      </c>
      <c r="Z580" s="41">
        <v>20</v>
      </c>
      <c r="AA580" s="42" t="s">
        <v>28</v>
      </c>
      <c r="AB580" s="43" t="s">
        <v>29</v>
      </c>
      <c r="AC580" s="43" t="s">
        <v>29</v>
      </c>
      <c r="AD580" s="183" t="s">
        <v>29</v>
      </c>
      <c r="AE580" s="43" t="s">
        <v>29</v>
      </c>
      <c r="AF580" s="184" t="s">
        <v>30</v>
      </c>
      <c r="AG580" s="43" t="s">
        <v>30</v>
      </c>
      <c r="AH580" s="43" t="s">
        <v>30</v>
      </c>
      <c r="AI580" s="46" t="s">
        <v>29</v>
      </c>
    </row>
    <row r="581" spans="18:35" ht="19.5" customHeight="1">
      <c r="R581" s="35" t="s">
        <v>101</v>
      </c>
      <c r="S581" s="161" t="s">
        <v>728</v>
      </c>
      <c r="T581" s="37" t="s">
        <v>472</v>
      </c>
      <c r="U581" s="206" t="b">
        <f t="shared" si="57"/>
        <v>0</v>
      </c>
      <c r="V581" s="38" t="b">
        <f t="shared" si="59"/>
        <v>0</v>
      </c>
      <c r="W581" s="203" t="b">
        <f t="shared" si="58"/>
        <v>1</v>
      </c>
      <c r="X581" s="39" t="s">
        <v>76</v>
      </c>
      <c r="Y581" s="40" t="s">
        <v>27</v>
      </c>
      <c r="Z581" s="41">
        <v>11</v>
      </c>
      <c r="AA581" s="42" t="s">
        <v>28</v>
      </c>
      <c r="AB581" s="43" t="s">
        <v>29</v>
      </c>
      <c r="AC581" s="43" t="s">
        <v>29</v>
      </c>
      <c r="AD581" s="183" t="s">
        <v>29</v>
      </c>
      <c r="AE581" s="43" t="s">
        <v>29</v>
      </c>
      <c r="AF581" s="184" t="s">
        <v>30</v>
      </c>
      <c r="AG581" s="43" t="s">
        <v>30</v>
      </c>
      <c r="AH581" s="43" t="s">
        <v>30</v>
      </c>
      <c r="AI581" s="46" t="s">
        <v>29</v>
      </c>
    </row>
    <row r="582" spans="18:35" ht="19.5" customHeight="1">
      <c r="R582" s="35" t="s">
        <v>101</v>
      </c>
      <c r="S582" s="161" t="s">
        <v>578</v>
      </c>
      <c r="T582" s="37" t="s">
        <v>472</v>
      </c>
      <c r="U582" s="206" t="b">
        <f t="shared" si="57"/>
        <v>0</v>
      </c>
      <c r="V582" s="38" t="b">
        <f t="shared" si="59"/>
        <v>0</v>
      </c>
      <c r="W582" s="203" t="b">
        <f t="shared" si="58"/>
        <v>1</v>
      </c>
      <c r="X582" s="39" t="s">
        <v>76</v>
      </c>
      <c r="Y582" s="40" t="s">
        <v>27</v>
      </c>
      <c r="Z582" s="41">
        <v>33</v>
      </c>
      <c r="AA582" s="42" t="s">
        <v>28</v>
      </c>
      <c r="AB582" s="43" t="s">
        <v>29</v>
      </c>
      <c r="AC582" s="43" t="s">
        <v>29</v>
      </c>
      <c r="AD582" s="183" t="s">
        <v>29</v>
      </c>
      <c r="AE582" s="43" t="s">
        <v>29</v>
      </c>
      <c r="AF582" s="184" t="s">
        <v>30</v>
      </c>
      <c r="AG582" s="43" t="s">
        <v>30</v>
      </c>
      <c r="AH582" s="43" t="s">
        <v>30</v>
      </c>
      <c r="AI582" s="46" t="s">
        <v>29</v>
      </c>
    </row>
    <row r="583" spans="18:35" ht="19.5" customHeight="1">
      <c r="R583" s="35" t="s">
        <v>101</v>
      </c>
      <c r="S583" s="161" t="s">
        <v>394</v>
      </c>
      <c r="T583" s="37" t="s">
        <v>472</v>
      </c>
      <c r="U583" s="206" t="b">
        <f t="shared" si="57"/>
        <v>0</v>
      </c>
      <c r="V583" s="38" t="b">
        <f t="shared" si="59"/>
        <v>0</v>
      </c>
      <c r="W583" s="203" t="b">
        <f t="shared" si="58"/>
        <v>1</v>
      </c>
      <c r="X583" s="39" t="s">
        <v>76</v>
      </c>
      <c r="Y583" s="40" t="s">
        <v>27</v>
      </c>
      <c r="Z583" s="41">
        <v>9</v>
      </c>
      <c r="AA583" s="42" t="s">
        <v>28</v>
      </c>
      <c r="AB583" s="43" t="s">
        <v>29</v>
      </c>
      <c r="AC583" s="43" t="s">
        <v>29</v>
      </c>
      <c r="AD583" s="183" t="s">
        <v>29</v>
      </c>
      <c r="AE583" s="43" t="s">
        <v>29</v>
      </c>
      <c r="AF583" s="184" t="s">
        <v>30</v>
      </c>
      <c r="AG583" s="43" t="s">
        <v>30</v>
      </c>
      <c r="AH583" s="43" t="s">
        <v>30</v>
      </c>
      <c r="AI583" s="46" t="s">
        <v>29</v>
      </c>
    </row>
    <row r="584" spans="18:35" ht="19.5" customHeight="1">
      <c r="R584" s="35" t="s">
        <v>101</v>
      </c>
      <c r="S584" s="161" t="s">
        <v>729</v>
      </c>
      <c r="T584" s="37" t="s">
        <v>472</v>
      </c>
      <c r="U584" s="206" t="b">
        <f t="shared" si="57"/>
        <v>0</v>
      </c>
      <c r="V584" s="38" t="b">
        <f t="shared" si="59"/>
        <v>0</v>
      </c>
      <c r="W584" s="203" t="b">
        <f t="shared" si="58"/>
        <v>1</v>
      </c>
      <c r="X584" s="39" t="s">
        <v>76</v>
      </c>
      <c r="Y584" s="40" t="s">
        <v>27</v>
      </c>
      <c r="Z584" s="41">
        <v>14</v>
      </c>
      <c r="AA584" s="42" t="s">
        <v>28</v>
      </c>
      <c r="AB584" s="43" t="s">
        <v>29</v>
      </c>
      <c r="AC584" s="43" t="s">
        <v>29</v>
      </c>
      <c r="AD584" s="183" t="s">
        <v>29</v>
      </c>
      <c r="AE584" s="43" t="s">
        <v>29</v>
      </c>
      <c r="AF584" s="184" t="s">
        <v>30</v>
      </c>
      <c r="AG584" s="43" t="s">
        <v>30</v>
      </c>
      <c r="AH584" s="43" t="s">
        <v>30</v>
      </c>
      <c r="AI584" s="46" t="s">
        <v>29</v>
      </c>
    </row>
    <row r="585" spans="18:35" ht="19.5" customHeight="1">
      <c r="R585" s="35" t="s">
        <v>101</v>
      </c>
      <c r="S585" s="161" t="s">
        <v>423</v>
      </c>
      <c r="T585" s="37" t="s">
        <v>472</v>
      </c>
      <c r="U585" s="206" t="b">
        <f t="shared" si="57"/>
        <v>0</v>
      </c>
      <c r="V585" s="38" t="b">
        <f t="shared" si="59"/>
        <v>0</v>
      </c>
      <c r="W585" s="203" t="b">
        <f t="shared" si="58"/>
        <v>1</v>
      </c>
      <c r="X585" s="39" t="s">
        <v>76</v>
      </c>
      <c r="Y585" s="40" t="s">
        <v>27</v>
      </c>
      <c r="Z585" s="41">
        <v>20</v>
      </c>
      <c r="AA585" s="42" t="s">
        <v>28</v>
      </c>
      <c r="AB585" s="43" t="s">
        <v>29</v>
      </c>
      <c r="AC585" s="43" t="s">
        <v>29</v>
      </c>
      <c r="AD585" s="183" t="s">
        <v>29</v>
      </c>
      <c r="AE585" s="43" t="s">
        <v>29</v>
      </c>
      <c r="AF585" s="184" t="s">
        <v>30</v>
      </c>
      <c r="AG585" s="43" t="s">
        <v>30</v>
      </c>
      <c r="AH585" s="43" t="s">
        <v>30</v>
      </c>
      <c r="AI585" s="46" t="s">
        <v>29</v>
      </c>
    </row>
    <row r="586" spans="18:35" ht="19.5" customHeight="1">
      <c r="R586" s="35" t="s">
        <v>101</v>
      </c>
      <c r="S586" s="161" t="s">
        <v>730</v>
      </c>
      <c r="T586" s="37" t="s">
        <v>472</v>
      </c>
      <c r="U586" s="206" t="b">
        <f t="shared" si="57"/>
        <v>0</v>
      </c>
      <c r="V586" s="38" t="b">
        <f t="shared" si="59"/>
        <v>0</v>
      </c>
      <c r="W586" s="203" t="b">
        <f t="shared" si="58"/>
        <v>1</v>
      </c>
      <c r="X586" s="39" t="s">
        <v>76</v>
      </c>
      <c r="Y586" s="40" t="s">
        <v>27</v>
      </c>
      <c r="Z586" s="41">
        <v>32</v>
      </c>
      <c r="AA586" s="42" t="s">
        <v>28</v>
      </c>
      <c r="AB586" s="43" t="s">
        <v>29</v>
      </c>
      <c r="AC586" s="43" t="s">
        <v>29</v>
      </c>
      <c r="AD586" s="183" t="s">
        <v>29</v>
      </c>
      <c r="AE586" s="43" t="s">
        <v>29</v>
      </c>
      <c r="AF586" s="184" t="s">
        <v>30</v>
      </c>
      <c r="AG586" s="43" t="s">
        <v>30</v>
      </c>
      <c r="AH586" s="43" t="s">
        <v>30</v>
      </c>
      <c r="AI586" s="46" t="s">
        <v>29</v>
      </c>
    </row>
    <row r="587" spans="18:35" ht="19.5" customHeight="1">
      <c r="R587" s="35" t="s">
        <v>101</v>
      </c>
      <c r="S587" s="161" t="s">
        <v>731</v>
      </c>
      <c r="T587" s="37" t="s">
        <v>472</v>
      </c>
      <c r="U587" s="206" t="b">
        <f t="shared" ref="U587:U650" si="60">IF(W587=FALSE,FALSE,IF(V587=FALSE,FALSE,TRUE))</f>
        <v>0</v>
      </c>
      <c r="V587" s="38" t="b">
        <f t="shared" si="59"/>
        <v>0</v>
      </c>
      <c r="W587" s="203" t="b">
        <f t="shared" ref="W587:W650" si="61">IF($J$25="선택중복",FALSE,TRUE)</f>
        <v>1</v>
      </c>
      <c r="X587" s="39" t="s">
        <v>76</v>
      </c>
      <c r="Y587" s="40" t="s">
        <v>27</v>
      </c>
      <c r="Z587" s="41">
        <v>14</v>
      </c>
      <c r="AA587" s="42" t="s">
        <v>28</v>
      </c>
      <c r="AB587" s="43" t="s">
        <v>29</v>
      </c>
      <c r="AC587" s="43" t="s">
        <v>29</v>
      </c>
      <c r="AD587" s="183" t="s">
        <v>29</v>
      </c>
      <c r="AE587" s="43" t="s">
        <v>29</v>
      </c>
      <c r="AF587" s="184" t="s">
        <v>30</v>
      </c>
      <c r="AG587" s="43" t="s">
        <v>30</v>
      </c>
      <c r="AH587" s="43" t="s">
        <v>30</v>
      </c>
      <c r="AI587" s="46" t="s">
        <v>29</v>
      </c>
    </row>
    <row r="588" spans="18:35" ht="19.5" customHeight="1">
      <c r="R588" s="35" t="s">
        <v>732</v>
      </c>
      <c r="S588" s="161" t="s">
        <v>135</v>
      </c>
      <c r="T588" s="37" t="s">
        <v>472</v>
      </c>
      <c r="U588" s="206" t="b">
        <f t="shared" si="60"/>
        <v>0</v>
      </c>
      <c r="V588" s="38" t="b">
        <f t="shared" si="59"/>
        <v>0</v>
      </c>
      <c r="W588" s="203" t="b">
        <f t="shared" si="61"/>
        <v>1</v>
      </c>
      <c r="X588" s="39" t="s">
        <v>26</v>
      </c>
      <c r="Y588" s="40" t="s">
        <v>50</v>
      </c>
      <c r="Z588" s="41">
        <v>14</v>
      </c>
      <c r="AA588" s="52" t="s">
        <v>733</v>
      </c>
      <c r="AB588" s="43" t="s">
        <v>29</v>
      </c>
      <c r="AC588" s="43" t="s">
        <v>29</v>
      </c>
      <c r="AD588" s="183" t="s">
        <v>129</v>
      </c>
      <c r="AE588" s="43" t="s">
        <v>129</v>
      </c>
      <c r="AF588" s="184" t="s">
        <v>29</v>
      </c>
      <c r="AG588" s="43" t="s">
        <v>30</v>
      </c>
      <c r="AH588" s="43" t="s">
        <v>30</v>
      </c>
      <c r="AI588" s="46" t="s">
        <v>29</v>
      </c>
    </row>
    <row r="589" spans="18:35" ht="19.5" customHeight="1">
      <c r="R589" s="35" t="s">
        <v>732</v>
      </c>
      <c r="S589" s="161" t="s">
        <v>734</v>
      </c>
      <c r="T589" s="37" t="s">
        <v>472</v>
      </c>
      <c r="U589" s="206" t="b">
        <f t="shared" si="60"/>
        <v>0</v>
      </c>
      <c r="V589" s="38" t="b">
        <f t="shared" si="59"/>
        <v>0</v>
      </c>
      <c r="W589" s="203" t="b">
        <f t="shared" si="61"/>
        <v>1</v>
      </c>
      <c r="X589" s="39" t="s">
        <v>34</v>
      </c>
      <c r="Y589" s="40" t="s">
        <v>41</v>
      </c>
      <c r="Z589" s="41">
        <v>13</v>
      </c>
      <c r="AA589" s="42" t="s">
        <v>28</v>
      </c>
      <c r="AB589" s="43" t="s">
        <v>29</v>
      </c>
      <c r="AC589" s="43" t="s">
        <v>29</v>
      </c>
      <c r="AD589" s="183" t="s">
        <v>29</v>
      </c>
      <c r="AE589" s="43" t="s">
        <v>29</v>
      </c>
      <c r="AF589" s="184" t="s">
        <v>29</v>
      </c>
      <c r="AG589" s="43" t="s">
        <v>30</v>
      </c>
      <c r="AH589" s="43" t="s">
        <v>30</v>
      </c>
      <c r="AI589" s="46" t="s">
        <v>29</v>
      </c>
    </row>
    <row r="590" spans="18:35" ht="19.5" customHeight="1">
      <c r="R590" s="35" t="s">
        <v>732</v>
      </c>
      <c r="S590" s="161" t="s">
        <v>735</v>
      </c>
      <c r="T590" s="37" t="s">
        <v>472</v>
      </c>
      <c r="U590" s="206" t="b">
        <f t="shared" si="60"/>
        <v>0</v>
      </c>
      <c r="V590" s="38" t="b">
        <f t="shared" si="59"/>
        <v>0</v>
      </c>
      <c r="W590" s="203" t="b">
        <f t="shared" si="61"/>
        <v>1</v>
      </c>
      <c r="X590" s="39" t="s">
        <v>34</v>
      </c>
      <c r="Y590" s="40" t="s">
        <v>41</v>
      </c>
      <c r="Z590" s="41">
        <v>10</v>
      </c>
      <c r="AA590" s="42" t="s">
        <v>28</v>
      </c>
      <c r="AB590" s="43" t="s">
        <v>29</v>
      </c>
      <c r="AC590" s="43" t="s">
        <v>29</v>
      </c>
      <c r="AD590" s="183" t="s">
        <v>29</v>
      </c>
      <c r="AE590" s="43" t="s">
        <v>29</v>
      </c>
      <c r="AF590" s="184" t="s">
        <v>29</v>
      </c>
      <c r="AG590" s="43" t="s">
        <v>30</v>
      </c>
      <c r="AH590" s="43" t="s">
        <v>30</v>
      </c>
      <c r="AI590" s="46" t="s">
        <v>29</v>
      </c>
    </row>
    <row r="591" spans="18:35" ht="19.5" customHeight="1">
      <c r="R591" s="35" t="s">
        <v>732</v>
      </c>
      <c r="S591" s="161" t="s">
        <v>736</v>
      </c>
      <c r="T591" s="37" t="s">
        <v>472</v>
      </c>
      <c r="U591" s="206" t="b">
        <f t="shared" si="60"/>
        <v>1</v>
      </c>
      <c r="V591" s="38" t="b">
        <f t="shared" si="59"/>
        <v>1</v>
      </c>
      <c r="W591" s="203" t="b">
        <f t="shared" si="61"/>
        <v>1</v>
      </c>
      <c r="X591" s="39" t="s">
        <v>34</v>
      </c>
      <c r="Y591" s="40" t="s">
        <v>82</v>
      </c>
      <c r="Z591" s="41">
        <v>16</v>
      </c>
      <c r="AA591" s="42" t="s">
        <v>737</v>
      </c>
      <c r="AB591" s="43" t="s">
        <v>29</v>
      </c>
      <c r="AC591" s="43" t="s">
        <v>29</v>
      </c>
      <c r="AD591" s="183" t="s">
        <v>29</v>
      </c>
      <c r="AE591" s="43" t="s">
        <v>29</v>
      </c>
      <c r="AF591" s="184" t="s">
        <v>29</v>
      </c>
      <c r="AG591" s="43" t="s">
        <v>29</v>
      </c>
      <c r="AH591" s="43" t="s">
        <v>52</v>
      </c>
      <c r="AI591" s="46" t="s">
        <v>129</v>
      </c>
    </row>
    <row r="592" spans="18:35" ht="19.5" customHeight="1">
      <c r="R592" s="35" t="s">
        <v>732</v>
      </c>
      <c r="S592" s="161" t="s">
        <v>452</v>
      </c>
      <c r="T592" s="37" t="s">
        <v>472</v>
      </c>
      <c r="U592" s="206" t="b">
        <f t="shared" si="60"/>
        <v>0</v>
      </c>
      <c r="V592" s="38" t="b">
        <f t="shared" si="59"/>
        <v>0</v>
      </c>
      <c r="W592" s="203" t="b">
        <f t="shared" si="61"/>
        <v>1</v>
      </c>
      <c r="X592" s="39" t="s">
        <v>34</v>
      </c>
      <c r="Y592" s="40" t="s">
        <v>41</v>
      </c>
      <c r="Z592" s="41">
        <v>10</v>
      </c>
      <c r="AA592" s="42" t="s">
        <v>28</v>
      </c>
      <c r="AB592" s="43" t="s">
        <v>29</v>
      </c>
      <c r="AC592" s="43" t="s">
        <v>29</v>
      </c>
      <c r="AD592" s="183" t="s">
        <v>29</v>
      </c>
      <c r="AE592" s="43" t="s">
        <v>29</v>
      </c>
      <c r="AF592" s="184" t="s">
        <v>29</v>
      </c>
      <c r="AG592" s="43" t="s">
        <v>30</v>
      </c>
      <c r="AH592" s="43" t="s">
        <v>30</v>
      </c>
      <c r="AI592" s="46" t="s">
        <v>29</v>
      </c>
    </row>
    <row r="593" spans="18:35" ht="19.5" customHeight="1">
      <c r="R593" s="35" t="s">
        <v>732</v>
      </c>
      <c r="S593" s="161" t="s">
        <v>160</v>
      </c>
      <c r="T593" s="37" t="s">
        <v>472</v>
      </c>
      <c r="U593" s="206" t="b">
        <f t="shared" si="60"/>
        <v>0</v>
      </c>
      <c r="V593" s="38" t="b">
        <f t="shared" si="59"/>
        <v>0</v>
      </c>
      <c r="W593" s="203" t="b">
        <f t="shared" si="61"/>
        <v>1</v>
      </c>
      <c r="X593" s="39" t="s">
        <v>26</v>
      </c>
      <c r="Y593" s="40" t="s">
        <v>41</v>
      </c>
      <c r="Z593" s="41">
        <v>10</v>
      </c>
      <c r="AA593" s="42" t="s">
        <v>28</v>
      </c>
      <c r="AB593" s="43" t="s">
        <v>29</v>
      </c>
      <c r="AC593" s="43" t="s">
        <v>29</v>
      </c>
      <c r="AD593" s="183" t="s">
        <v>29</v>
      </c>
      <c r="AE593" s="43" t="s">
        <v>29</v>
      </c>
      <c r="AF593" s="184" t="s">
        <v>29</v>
      </c>
      <c r="AG593" s="43" t="s">
        <v>30</v>
      </c>
      <c r="AH593" s="43" t="s">
        <v>30</v>
      </c>
      <c r="AI593" s="46" t="s">
        <v>29</v>
      </c>
    </row>
    <row r="594" spans="18:35" ht="19.5" customHeight="1">
      <c r="R594" s="35" t="s">
        <v>732</v>
      </c>
      <c r="S594" s="161" t="s">
        <v>738</v>
      </c>
      <c r="T594" s="37" t="s">
        <v>472</v>
      </c>
      <c r="U594" s="206" t="b">
        <f t="shared" si="60"/>
        <v>1</v>
      </c>
      <c r="V594" s="38" t="b">
        <f t="shared" si="59"/>
        <v>1</v>
      </c>
      <c r="W594" s="203" t="b">
        <f t="shared" si="61"/>
        <v>1</v>
      </c>
      <c r="X594" s="39" t="s">
        <v>26</v>
      </c>
      <c r="Y594" s="40" t="s">
        <v>57</v>
      </c>
      <c r="Z594" s="41">
        <v>30</v>
      </c>
      <c r="AA594" s="42" t="s">
        <v>28</v>
      </c>
      <c r="AB594" s="43" t="s">
        <v>29</v>
      </c>
      <c r="AC594" s="43" t="s">
        <v>29</v>
      </c>
      <c r="AD594" s="183" t="s">
        <v>29</v>
      </c>
      <c r="AE594" s="43" t="s">
        <v>29</v>
      </c>
      <c r="AF594" s="184" t="s">
        <v>29</v>
      </c>
      <c r="AG594" s="43" t="s">
        <v>29</v>
      </c>
      <c r="AH594" s="43" t="s">
        <v>29</v>
      </c>
      <c r="AI594" s="46" t="s">
        <v>29</v>
      </c>
    </row>
    <row r="595" spans="18:35" ht="19.5" customHeight="1">
      <c r="R595" s="35" t="s">
        <v>732</v>
      </c>
      <c r="S595" s="161" t="s">
        <v>739</v>
      </c>
      <c r="T595" s="37" t="s">
        <v>472</v>
      </c>
      <c r="U595" s="206" t="b">
        <f t="shared" si="60"/>
        <v>1</v>
      </c>
      <c r="V595" s="38" t="b">
        <f t="shared" si="59"/>
        <v>1</v>
      </c>
      <c r="W595" s="203" t="b">
        <f t="shared" si="61"/>
        <v>1</v>
      </c>
      <c r="X595" s="39" t="s">
        <v>34</v>
      </c>
      <c r="Y595" s="40" t="s">
        <v>82</v>
      </c>
      <c r="Z595" s="41">
        <v>20</v>
      </c>
      <c r="AA595" s="42" t="s">
        <v>737</v>
      </c>
      <c r="AB595" s="43" t="s">
        <v>29</v>
      </c>
      <c r="AC595" s="43" t="s">
        <v>29</v>
      </c>
      <c r="AD595" s="183" t="s">
        <v>29</v>
      </c>
      <c r="AE595" s="43" t="s">
        <v>29</v>
      </c>
      <c r="AF595" s="184" t="s">
        <v>29</v>
      </c>
      <c r="AG595" s="43" t="s">
        <v>29</v>
      </c>
      <c r="AH595" s="43" t="s">
        <v>52</v>
      </c>
      <c r="AI595" s="46" t="s">
        <v>129</v>
      </c>
    </row>
    <row r="596" spans="18:35" ht="19.5" customHeight="1">
      <c r="R596" s="35" t="s">
        <v>732</v>
      </c>
      <c r="S596" s="161" t="s">
        <v>740</v>
      </c>
      <c r="T596" s="37" t="s">
        <v>472</v>
      </c>
      <c r="U596" s="206" t="b">
        <f t="shared" si="60"/>
        <v>0</v>
      </c>
      <c r="V596" s="38" t="b">
        <f t="shared" si="59"/>
        <v>0</v>
      </c>
      <c r="W596" s="203" t="b">
        <f t="shared" si="61"/>
        <v>1</v>
      </c>
      <c r="X596" s="39" t="s">
        <v>34</v>
      </c>
      <c r="Y596" s="40" t="s">
        <v>41</v>
      </c>
      <c r="Z596" s="41">
        <v>12</v>
      </c>
      <c r="AA596" s="42" t="s">
        <v>28</v>
      </c>
      <c r="AB596" s="43" t="s">
        <v>29</v>
      </c>
      <c r="AC596" s="43" t="s">
        <v>29</v>
      </c>
      <c r="AD596" s="183" t="s">
        <v>29</v>
      </c>
      <c r="AE596" s="43" t="s">
        <v>29</v>
      </c>
      <c r="AF596" s="184" t="s">
        <v>29</v>
      </c>
      <c r="AG596" s="43" t="s">
        <v>30</v>
      </c>
      <c r="AH596" s="43" t="s">
        <v>30</v>
      </c>
      <c r="AI596" s="46" t="s">
        <v>29</v>
      </c>
    </row>
    <row r="597" spans="18:35" ht="19.5" customHeight="1">
      <c r="R597" s="35" t="s">
        <v>732</v>
      </c>
      <c r="S597" s="161" t="s">
        <v>741</v>
      </c>
      <c r="T597" s="37" t="s">
        <v>472</v>
      </c>
      <c r="U597" s="206" t="b">
        <f t="shared" si="60"/>
        <v>0</v>
      </c>
      <c r="V597" s="38" t="b">
        <f t="shared" si="59"/>
        <v>0</v>
      </c>
      <c r="W597" s="203" t="b">
        <f t="shared" si="61"/>
        <v>1</v>
      </c>
      <c r="X597" s="39" t="s">
        <v>26</v>
      </c>
      <c r="Y597" s="40" t="s">
        <v>41</v>
      </c>
      <c r="Z597" s="41">
        <v>7</v>
      </c>
      <c r="AA597" s="42" t="s">
        <v>742</v>
      </c>
      <c r="AB597" s="43" t="s">
        <v>29</v>
      </c>
      <c r="AC597" s="43" t="s">
        <v>29</v>
      </c>
      <c r="AD597" s="183" t="s">
        <v>29</v>
      </c>
      <c r="AE597" s="43" t="s">
        <v>29</v>
      </c>
      <c r="AF597" s="184" t="s">
        <v>29</v>
      </c>
      <c r="AG597" s="43" t="s">
        <v>30</v>
      </c>
      <c r="AH597" s="43" t="s">
        <v>30</v>
      </c>
      <c r="AI597" s="46" t="s">
        <v>29</v>
      </c>
    </row>
    <row r="598" spans="18:35" ht="19.5" customHeight="1">
      <c r="R598" s="35" t="s">
        <v>732</v>
      </c>
      <c r="S598" s="161" t="s">
        <v>743</v>
      </c>
      <c r="T598" s="37" t="s">
        <v>472</v>
      </c>
      <c r="U598" s="206" t="b">
        <f t="shared" si="60"/>
        <v>1</v>
      </c>
      <c r="V598" s="38" t="b">
        <f t="shared" si="59"/>
        <v>1</v>
      </c>
      <c r="W598" s="203" t="b">
        <f t="shared" si="61"/>
        <v>1</v>
      </c>
      <c r="X598" s="39" t="s">
        <v>26</v>
      </c>
      <c r="Y598" s="40" t="s">
        <v>57</v>
      </c>
      <c r="Z598" s="41">
        <v>14</v>
      </c>
      <c r="AA598" s="42" t="s">
        <v>28</v>
      </c>
      <c r="AB598" s="43" t="s">
        <v>29</v>
      </c>
      <c r="AC598" s="43" t="s">
        <v>29</v>
      </c>
      <c r="AD598" s="183" t="s">
        <v>29</v>
      </c>
      <c r="AE598" s="43" t="s">
        <v>29</v>
      </c>
      <c r="AF598" s="184" t="s">
        <v>29</v>
      </c>
      <c r="AG598" s="43" t="s">
        <v>29</v>
      </c>
      <c r="AH598" s="43" t="s">
        <v>29</v>
      </c>
      <c r="AI598" s="46" t="s">
        <v>29</v>
      </c>
    </row>
    <row r="599" spans="18:35" ht="19.5" customHeight="1">
      <c r="R599" s="35" t="s">
        <v>732</v>
      </c>
      <c r="S599" s="161" t="s">
        <v>313</v>
      </c>
      <c r="T599" s="37" t="s">
        <v>472</v>
      </c>
      <c r="U599" s="206" t="b">
        <f t="shared" si="60"/>
        <v>1</v>
      </c>
      <c r="V599" s="38" t="b">
        <f t="shared" si="59"/>
        <v>1</v>
      </c>
      <c r="W599" s="203" t="b">
        <f t="shared" si="61"/>
        <v>1</v>
      </c>
      <c r="X599" s="39" t="s">
        <v>34</v>
      </c>
      <c r="Y599" s="40" t="s">
        <v>82</v>
      </c>
      <c r="Z599" s="41">
        <v>12</v>
      </c>
      <c r="AA599" s="42" t="s">
        <v>737</v>
      </c>
      <c r="AB599" s="43" t="s">
        <v>29</v>
      </c>
      <c r="AC599" s="43" t="s">
        <v>29</v>
      </c>
      <c r="AD599" s="183" t="s">
        <v>29</v>
      </c>
      <c r="AE599" s="43" t="s">
        <v>29</v>
      </c>
      <c r="AF599" s="184" t="s">
        <v>29</v>
      </c>
      <c r="AG599" s="43" t="s">
        <v>29</v>
      </c>
      <c r="AH599" s="43" t="s">
        <v>129</v>
      </c>
      <c r="AI599" s="46" t="s">
        <v>129</v>
      </c>
    </row>
    <row r="600" spans="18:35" ht="19.5" customHeight="1">
      <c r="R600" s="35" t="s">
        <v>732</v>
      </c>
      <c r="S600" s="161" t="s">
        <v>423</v>
      </c>
      <c r="T600" s="37" t="s">
        <v>472</v>
      </c>
      <c r="U600" s="206" t="b">
        <f t="shared" si="60"/>
        <v>1</v>
      </c>
      <c r="V600" s="38" t="b">
        <f t="shared" si="59"/>
        <v>1</v>
      </c>
      <c r="W600" s="203" t="b">
        <f t="shared" si="61"/>
        <v>1</v>
      </c>
      <c r="X600" s="39" t="s">
        <v>34</v>
      </c>
      <c r="Y600" s="40" t="s">
        <v>82</v>
      </c>
      <c r="Z600" s="41">
        <v>12</v>
      </c>
      <c r="AA600" s="42" t="s">
        <v>737</v>
      </c>
      <c r="AB600" s="43" t="s">
        <v>29</v>
      </c>
      <c r="AC600" s="43" t="s">
        <v>29</v>
      </c>
      <c r="AD600" s="183" t="s">
        <v>29</v>
      </c>
      <c r="AE600" s="43" t="s">
        <v>29</v>
      </c>
      <c r="AF600" s="184" t="s">
        <v>29</v>
      </c>
      <c r="AG600" s="43" t="s">
        <v>29</v>
      </c>
      <c r="AH600" s="43" t="s">
        <v>52</v>
      </c>
      <c r="AI600" s="46" t="s">
        <v>129</v>
      </c>
    </row>
    <row r="601" spans="18:35" ht="19.5" customHeight="1">
      <c r="R601" s="35" t="s">
        <v>732</v>
      </c>
      <c r="S601" s="161" t="s">
        <v>239</v>
      </c>
      <c r="T601" s="37" t="s">
        <v>472</v>
      </c>
      <c r="U601" s="206" t="b">
        <f t="shared" si="60"/>
        <v>1</v>
      </c>
      <c r="V601" s="38" t="b">
        <f t="shared" si="59"/>
        <v>1</v>
      </c>
      <c r="W601" s="203" t="b">
        <f t="shared" si="61"/>
        <v>1</v>
      </c>
      <c r="X601" s="39" t="s">
        <v>34</v>
      </c>
      <c r="Y601" s="40" t="s">
        <v>82</v>
      </c>
      <c r="Z601" s="41">
        <v>10</v>
      </c>
      <c r="AA601" s="42" t="s">
        <v>737</v>
      </c>
      <c r="AB601" s="43" t="s">
        <v>29</v>
      </c>
      <c r="AC601" s="43" t="s">
        <v>29</v>
      </c>
      <c r="AD601" s="183" t="s">
        <v>29</v>
      </c>
      <c r="AE601" s="43" t="s">
        <v>29</v>
      </c>
      <c r="AF601" s="184" t="s">
        <v>29</v>
      </c>
      <c r="AG601" s="43" t="s">
        <v>29</v>
      </c>
      <c r="AH601" s="43" t="s">
        <v>129</v>
      </c>
      <c r="AI601" s="46" t="s">
        <v>129</v>
      </c>
    </row>
    <row r="602" spans="18:35" ht="19.5" customHeight="1">
      <c r="R602" s="35" t="s">
        <v>732</v>
      </c>
      <c r="S602" s="161" t="s">
        <v>429</v>
      </c>
      <c r="T602" s="37" t="s">
        <v>472</v>
      </c>
      <c r="U602" s="206" t="b">
        <f t="shared" si="60"/>
        <v>0</v>
      </c>
      <c r="V602" s="38" t="b">
        <f t="shared" si="59"/>
        <v>0</v>
      </c>
      <c r="W602" s="203" t="b">
        <f t="shared" si="61"/>
        <v>1</v>
      </c>
      <c r="X602" s="39" t="s">
        <v>34</v>
      </c>
      <c r="Y602" s="40" t="s">
        <v>41</v>
      </c>
      <c r="Z602" s="41">
        <v>10</v>
      </c>
      <c r="AA602" s="42" t="s">
        <v>28</v>
      </c>
      <c r="AB602" s="43" t="s">
        <v>29</v>
      </c>
      <c r="AC602" s="43" t="s">
        <v>29</v>
      </c>
      <c r="AD602" s="183" t="s">
        <v>29</v>
      </c>
      <c r="AE602" s="43" t="s">
        <v>29</v>
      </c>
      <c r="AF602" s="184" t="s">
        <v>29</v>
      </c>
      <c r="AG602" s="43" t="s">
        <v>30</v>
      </c>
      <c r="AH602" s="43" t="s">
        <v>30</v>
      </c>
      <c r="AI602" s="46" t="s">
        <v>29</v>
      </c>
    </row>
    <row r="603" spans="18:35" ht="19.5" customHeight="1">
      <c r="R603" s="35" t="s">
        <v>744</v>
      </c>
      <c r="S603" s="161" t="s">
        <v>381</v>
      </c>
      <c r="T603" s="37" t="s">
        <v>472</v>
      </c>
      <c r="U603" s="206" t="b">
        <f t="shared" si="60"/>
        <v>0</v>
      </c>
      <c r="V603" s="38" t="b">
        <f t="shared" si="59"/>
        <v>0</v>
      </c>
      <c r="W603" s="203" t="b">
        <f t="shared" si="61"/>
        <v>1</v>
      </c>
      <c r="X603" s="39" t="s">
        <v>26</v>
      </c>
      <c r="Y603" s="40" t="s">
        <v>50</v>
      </c>
      <c r="Z603" s="41">
        <v>12</v>
      </c>
      <c r="AA603" s="42" t="s">
        <v>745</v>
      </c>
      <c r="AB603" s="43" t="s">
        <v>29</v>
      </c>
      <c r="AC603" s="43" t="s">
        <v>29</v>
      </c>
      <c r="AD603" s="183" t="s">
        <v>129</v>
      </c>
      <c r="AE603" s="43" t="s">
        <v>129</v>
      </c>
      <c r="AF603" s="184" t="s">
        <v>29</v>
      </c>
      <c r="AG603" s="43" t="s">
        <v>30</v>
      </c>
      <c r="AH603" s="43" t="s">
        <v>30</v>
      </c>
      <c r="AI603" s="46" t="s">
        <v>29</v>
      </c>
    </row>
    <row r="604" spans="18:35" ht="19.5" customHeight="1">
      <c r="R604" s="35" t="s">
        <v>744</v>
      </c>
      <c r="S604" s="161" t="s">
        <v>746</v>
      </c>
      <c r="T604" s="37" t="s">
        <v>472</v>
      </c>
      <c r="U604" s="206" t="b">
        <f t="shared" si="60"/>
        <v>0</v>
      </c>
      <c r="V604" s="38" t="b">
        <f t="shared" si="59"/>
        <v>0</v>
      </c>
      <c r="W604" s="203" t="b">
        <f t="shared" si="61"/>
        <v>1</v>
      </c>
      <c r="X604" s="39" t="s">
        <v>26</v>
      </c>
      <c r="Y604" s="40" t="s">
        <v>27</v>
      </c>
      <c r="Z604" s="41">
        <v>25</v>
      </c>
      <c r="AA604" s="42" t="s">
        <v>28</v>
      </c>
      <c r="AB604" s="43" t="s">
        <v>29</v>
      </c>
      <c r="AC604" s="43" t="s">
        <v>29</v>
      </c>
      <c r="AD604" s="183" t="s">
        <v>29</v>
      </c>
      <c r="AE604" s="43" t="s">
        <v>29</v>
      </c>
      <c r="AF604" s="184" t="s">
        <v>30</v>
      </c>
      <c r="AG604" s="43" t="s">
        <v>30</v>
      </c>
      <c r="AH604" s="43" t="s">
        <v>30</v>
      </c>
      <c r="AI604" s="46" t="s">
        <v>29</v>
      </c>
    </row>
    <row r="605" spans="18:35" ht="19.5" customHeight="1">
      <c r="R605" s="35" t="s">
        <v>744</v>
      </c>
      <c r="S605" s="161" t="s">
        <v>578</v>
      </c>
      <c r="T605" s="37" t="s">
        <v>472</v>
      </c>
      <c r="U605" s="206" t="b">
        <f t="shared" si="60"/>
        <v>0</v>
      </c>
      <c r="V605" s="38" t="b">
        <f t="shared" si="59"/>
        <v>0</v>
      </c>
      <c r="W605" s="203" t="b">
        <f t="shared" si="61"/>
        <v>1</v>
      </c>
      <c r="X605" s="39" t="s">
        <v>26</v>
      </c>
      <c r="Y605" s="40" t="s">
        <v>27</v>
      </c>
      <c r="Z605" s="41">
        <v>37</v>
      </c>
      <c r="AA605" s="42" t="s">
        <v>28</v>
      </c>
      <c r="AB605" s="43" t="s">
        <v>29</v>
      </c>
      <c r="AC605" s="43" t="s">
        <v>29</v>
      </c>
      <c r="AD605" s="183" t="s">
        <v>29</v>
      </c>
      <c r="AE605" s="43" t="s">
        <v>29</v>
      </c>
      <c r="AF605" s="184" t="s">
        <v>30</v>
      </c>
      <c r="AG605" s="43" t="s">
        <v>30</v>
      </c>
      <c r="AH605" s="43" t="s">
        <v>30</v>
      </c>
      <c r="AI605" s="46" t="s">
        <v>29</v>
      </c>
    </row>
    <row r="606" spans="18:35" ht="19.5" customHeight="1">
      <c r="R606" s="35" t="s">
        <v>744</v>
      </c>
      <c r="S606" s="161" t="s">
        <v>452</v>
      </c>
      <c r="T606" s="37" t="s">
        <v>472</v>
      </c>
      <c r="U606" s="206" t="b">
        <f t="shared" si="60"/>
        <v>0</v>
      </c>
      <c r="V606" s="38" t="b">
        <f t="shared" si="59"/>
        <v>0</v>
      </c>
      <c r="W606" s="203" t="b">
        <f t="shared" si="61"/>
        <v>1</v>
      </c>
      <c r="X606" s="39" t="s">
        <v>26</v>
      </c>
      <c r="Y606" s="40" t="s">
        <v>27</v>
      </c>
      <c r="Z606" s="41">
        <v>16</v>
      </c>
      <c r="AA606" s="42" t="s">
        <v>28</v>
      </c>
      <c r="AB606" s="43" t="s">
        <v>29</v>
      </c>
      <c r="AC606" s="43" t="s">
        <v>29</v>
      </c>
      <c r="AD606" s="183" t="s">
        <v>29</v>
      </c>
      <c r="AE606" s="43" t="s">
        <v>29</v>
      </c>
      <c r="AF606" s="184" t="s">
        <v>30</v>
      </c>
      <c r="AG606" s="43" t="s">
        <v>30</v>
      </c>
      <c r="AH606" s="43" t="s">
        <v>30</v>
      </c>
      <c r="AI606" s="46" t="s">
        <v>29</v>
      </c>
    </row>
    <row r="607" spans="18:35" ht="19.5" customHeight="1">
      <c r="R607" s="35" t="s">
        <v>744</v>
      </c>
      <c r="S607" s="161" t="s">
        <v>641</v>
      </c>
      <c r="T607" s="37" t="s">
        <v>472</v>
      </c>
      <c r="U607" s="206" t="b">
        <f t="shared" si="60"/>
        <v>0</v>
      </c>
      <c r="V607" s="38" t="b">
        <f t="shared" si="59"/>
        <v>0</v>
      </c>
      <c r="W607" s="203" t="b">
        <f t="shared" si="61"/>
        <v>1</v>
      </c>
      <c r="X607" s="39" t="s">
        <v>26</v>
      </c>
      <c r="Y607" s="40" t="s">
        <v>27</v>
      </c>
      <c r="Z607" s="41">
        <v>28</v>
      </c>
      <c r="AA607" s="42" t="s">
        <v>28</v>
      </c>
      <c r="AB607" s="43" t="s">
        <v>29</v>
      </c>
      <c r="AC607" s="43" t="s">
        <v>29</v>
      </c>
      <c r="AD607" s="183" t="s">
        <v>29</v>
      </c>
      <c r="AE607" s="43" t="s">
        <v>29</v>
      </c>
      <c r="AF607" s="184" t="s">
        <v>30</v>
      </c>
      <c r="AG607" s="43" t="s">
        <v>30</v>
      </c>
      <c r="AH607" s="43" t="s">
        <v>30</v>
      </c>
      <c r="AI607" s="46" t="s">
        <v>29</v>
      </c>
    </row>
    <row r="608" spans="18:35" ht="19.5" customHeight="1">
      <c r="R608" s="35" t="s">
        <v>744</v>
      </c>
      <c r="S608" s="161" t="s">
        <v>587</v>
      </c>
      <c r="T608" s="37" t="s">
        <v>472</v>
      </c>
      <c r="U608" s="206" t="b">
        <f t="shared" si="60"/>
        <v>0</v>
      </c>
      <c r="V608" s="38" t="b">
        <f t="shared" si="59"/>
        <v>0</v>
      </c>
      <c r="W608" s="203" t="b">
        <f t="shared" si="61"/>
        <v>1</v>
      </c>
      <c r="X608" s="39" t="s">
        <v>26</v>
      </c>
      <c r="Y608" s="40" t="s">
        <v>27</v>
      </c>
      <c r="Z608" s="41">
        <v>53</v>
      </c>
      <c r="AA608" s="42" t="s">
        <v>28</v>
      </c>
      <c r="AB608" s="43" t="s">
        <v>29</v>
      </c>
      <c r="AC608" s="43" t="s">
        <v>29</v>
      </c>
      <c r="AD608" s="183" t="s">
        <v>29</v>
      </c>
      <c r="AE608" s="43" t="s">
        <v>29</v>
      </c>
      <c r="AF608" s="184" t="s">
        <v>30</v>
      </c>
      <c r="AG608" s="43" t="s">
        <v>30</v>
      </c>
      <c r="AH608" s="43" t="s">
        <v>30</v>
      </c>
      <c r="AI608" s="46" t="s">
        <v>29</v>
      </c>
    </row>
    <row r="609" spans="18:35" ht="19.5" customHeight="1">
      <c r="R609" s="35" t="s">
        <v>744</v>
      </c>
      <c r="S609" s="36" t="s">
        <v>235</v>
      </c>
      <c r="T609" s="37" t="s">
        <v>472</v>
      </c>
      <c r="U609" s="206" t="b">
        <f t="shared" si="60"/>
        <v>0</v>
      </c>
      <c r="V609" s="38" t="b">
        <f t="shared" si="59"/>
        <v>0</v>
      </c>
      <c r="W609" s="203" t="b">
        <f t="shared" si="61"/>
        <v>1</v>
      </c>
      <c r="X609" s="39" t="s">
        <v>26</v>
      </c>
      <c r="Y609" s="40" t="s">
        <v>27</v>
      </c>
      <c r="Z609" s="41">
        <v>34</v>
      </c>
      <c r="AA609" s="42" t="s">
        <v>28</v>
      </c>
      <c r="AB609" s="43" t="s">
        <v>29</v>
      </c>
      <c r="AC609" s="43" t="s">
        <v>29</v>
      </c>
      <c r="AD609" s="183" t="s">
        <v>29</v>
      </c>
      <c r="AE609" s="43" t="s">
        <v>29</v>
      </c>
      <c r="AF609" s="184" t="s">
        <v>30</v>
      </c>
      <c r="AG609" s="43" t="s">
        <v>30</v>
      </c>
      <c r="AH609" s="43" t="s">
        <v>30</v>
      </c>
      <c r="AI609" s="46" t="s">
        <v>29</v>
      </c>
    </row>
    <row r="610" spans="18:35" ht="19.5" customHeight="1">
      <c r="R610" s="35" t="s">
        <v>744</v>
      </c>
      <c r="S610" s="36" t="s">
        <v>556</v>
      </c>
      <c r="T610" s="37" t="s">
        <v>472</v>
      </c>
      <c r="U610" s="206" t="b">
        <f t="shared" si="60"/>
        <v>0</v>
      </c>
      <c r="V610" s="38" t="b">
        <f t="shared" si="59"/>
        <v>0</v>
      </c>
      <c r="W610" s="203" t="b">
        <f t="shared" si="61"/>
        <v>1</v>
      </c>
      <c r="X610" s="39" t="s">
        <v>26</v>
      </c>
      <c r="Y610" s="40" t="s">
        <v>27</v>
      </c>
      <c r="Z610" s="41">
        <v>27</v>
      </c>
      <c r="AA610" s="42" t="s">
        <v>28</v>
      </c>
      <c r="AB610" s="43" t="s">
        <v>29</v>
      </c>
      <c r="AC610" s="43" t="s">
        <v>29</v>
      </c>
      <c r="AD610" s="183" t="s">
        <v>29</v>
      </c>
      <c r="AE610" s="43" t="s">
        <v>29</v>
      </c>
      <c r="AF610" s="184" t="s">
        <v>30</v>
      </c>
      <c r="AG610" s="43" t="s">
        <v>30</v>
      </c>
      <c r="AH610" s="43" t="s">
        <v>30</v>
      </c>
      <c r="AI610" s="46" t="s">
        <v>29</v>
      </c>
    </row>
    <row r="611" spans="18:35" ht="19.5" customHeight="1">
      <c r="R611" s="35" t="s">
        <v>744</v>
      </c>
      <c r="S611" s="161" t="s">
        <v>435</v>
      </c>
      <c r="T611" s="37" t="s">
        <v>472</v>
      </c>
      <c r="U611" s="206" t="b">
        <f t="shared" si="60"/>
        <v>0</v>
      </c>
      <c r="V611" s="38" t="b">
        <f t="shared" si="59"/>
        <v>0</v>
      </c>
      <c r="W611" s="203" t="b">
        <f t="shared" si="61"/>
        <v>1</v>
      </c>
      <c r="X611" s="39" t="s">
        <v>76</v>
      </c>
      <c r="Y611" s="40" t="s">
        <v>27</v>
      </c>
      <c r="Z611" s="41">
        <v>12</v>
      </c>
      <c r="AA611" s="42" t="s">
        <v>28</v>
      </c>
      <c r="AB611" s="43" t="s">
        <v>29</v>
      </c>
      <c r="AC611" s="43" t="s">
        <v>29</v>
      </c>
      <c r="AD611" s="183" t="s">
        <v>29</v>
      </c>
      <c r="AE611" s="43" t="s">
        <v>29</v>
      </c>
      <c r="AF611" s="184" t="s">
        <v>30</v>
      </c>
      <c r="AG611" s="43" t="s">
        <v>30</v>
      </c>
      <c r="AH611" s="43" t="s">
        <v>30</v>
      </c>
      <c r="AI611" s="46" t="s">
        <v>29</v>
      </c>
    </row>
    <row r="612" spans="18:35" ht="19.5" customHeight="1">
      <c r="R612" s="35" t="s">
        <v>744</v>
      </c>
      <c r="S612" s="36" t="s">
        <v>747</v>
      </c>
      <c r="T612" s="37" t="s">
        <v>472</v>
      </c>
      <c r="U612" s="206" t="b">
        <f t="shared" si="60"/>
        <v>0</v>
      </c>
      <c r="V612" s="38" t="b">
        <f t="shared" si="59"/>
        <v>0</v>
      </c>
      <c r="W612" s="203" t="b">
        <f t="shared" si="61"/>
        <v>1</v>
      </c>
      <c r="X612" s="39" t="s">
        <v>76</v>
      </c>
      <c r="Y612" s="40" t="s">
        <v>27</v>
      </c>
      <c r="Z612" s="41">
        <v>18</v>
      </c>
      <c r="AA612" s="42" t="s">
        <v>28</v>
      </c>
      <c r="AB612" s="43" t="s">
        <v>29</v>
      </c>
      <c r="AC612" s="43" t="s">
        <v>29</v>
      </c>
      <c r="AD612" s="183" t="s">
        <v>29</v>
      </c>
      <c r="AE612" s="43" t="s">
        <v>29</v>
      </c>
      <c r="AF612" s="184" t="s">
        <v>30</v>
      </c>
      <c r="AG612" s="43" t="s">
        <v>30</v>
      </c>
      <c r="AH612" s="43" t="s">
        <v>30</v>
      </c>
      <c r="AI612" s="46" t="s">
        <v>29</v>
      </c>
    </row>
    <row r="613" spans="18:35" ht="19.5" customHeight="1">
      <c r="R613" s="35" t="s">
        <v>744</v>
      </c>
      <c r="S613" s="36" t="s">
        <v>748</v>
      </c>
      <c r="T613" s="37" t="s">
        <v>472</v>
      </c>
      <c r="U613" s="206" t="b">
        <f t="shared" si="60"/>
        <v>0</v>
      </c>
      <c r="V613" s="38" t="b">
        <f t="shared" si="59"/>
        <v>0</v>
      </c>
      <c r="W613" s="203" t="b">
        <f t="shared" si="61"/>
        <v>1</v>
      </c>
      <c r="X613" s="39" t="s">
        <v>76</v>
      </c>
      <c r="Y613" s="40" t="s">
        <v>27</v>
      </c>
      <c r="Z613" s="41">
        <v>27</v>
      </c>
      <c r="AA613" s="42" t="s">
        <v>28</v>
      </c>
      <c r="AB613" s="43" t="s">
        <v>29</v>
      </c>
      <c r="AC613" s="43" t="s">
        <v>29</v>
      </c>
      <c r="AD613" s="183" t="s">
        <v>29</v>
      </c>
      <c r="AE613" s="43" t="s">
        <v>29</v>
      </c>
      <c r="AF613" s="184" t="s">
        <v>30</v>
      </c>
      <c r="AG613" s="43" t="s">
        <v>30</v>
      </c>
      <c r="AH613" s="43" t="s">
        <v>30</v>
      </c>
      <c r="AI613" s="46" t="s">
        <v>29</v>
      </c>
    </row>
    <row r="614" spans="18:35" ht="19.5" customHeight="1">
      <c r="R614" s="35" t="s">
        <v>744</v>
      </c>
      <c r="S614" s="36" t="s">
        <v>682</v>
      </c>
      <c r="T614" s="37" t="s">
        <v>472</v>
      </c>
      <c r="U614" s="206" t="b">
        <f t="shared" si="60"/>
        <v>0</v>
      </c>
      <c r="V614" s="38" t="b">
        <f t="shared" si="59"/>
        <v>0</v>
      </c>
      <c r="W614" s="203" t="b">
        <f t="shared" si="61"/>
        <v>1</v>
      </c>
      <c r="X614" s="39" t="s">
        <v>76</v>
      </c>
      <c r="Y614" s="40" t="s">
        <v>27</v>
      </c>
      <c r="Z614" s="41">
        <v>28</v>
      </c>
      <c r="AA614" s="42" t="s">
        <v>28</v>
      </c>
      <c r="AB614" s="43" t="s">
        <v>29</v>
      </c>
      <c r="AC614" s="43" t="s">
        <v>29</v>
      </c>
      <c r="AD614" s="183" t="s">
        <v>29</v>
      </c>
      <c r="AE614" s="43" t="s">
        <v>29</v>
      </c>
      <c r="AF614" s="184" t="s">
        <v>30</v>
      </c>
      <c r="AG614" s="43" t="s">
        <v>30</v>
      </c>
      <c r="AH614" s="43" t="s">
        <v>30</v>
      </c>
      <c r="AI614" s="46" t="s">
        <v>29</v>
      </c>
    </row>
    <row r="615" spans="18:35" ht="19.5" customHeight="1">
      <c r="R615" s="35" t="s">
        <v>744</v>
      </c>
      <c r="S615" s="36" t="s">
        <v>749</v>
      </c>
      <c r="T615" s="37" t="s">
        <v>472</v>
      </c>
      <c r="U615" s="206" t="b">
        <f t="shared" si="60"/>
        <v>0</v>
      </c>
      <c r="V615" s="38" t="b">
        <f t="shared" si="59"/>
        <v>0</v>
      </c>
      <c r="W615" s="203" t="b">
        <f t="shared" si="61"/>
        <v>1</v>
      </c>
      <c r="X615" s="39" t="s">
        <v>76</v>
      </c>
      <c r="Y615" s="40" t="s">
        <v>27</v>
      </c>
      <c r="Z615" s="41">
        <v>31</v>
      </c>
      <c r="AA615" s="42" t="s">
        <v>28</v>
      </c>
      <c r="AB615" s="43" t="s">
        <v>29</v>
      </c>
      <c r="AC615" s="43" t="s">
        <v>29</v>
      </c>
      <c r="AD615" s="183" t="s">
        <v>29</v>
      </c>
      <c r="AE615" s="43" t="s">
        <v>29</v>
      </c>
      <c r="AF615" s="184" t="s">
        <v>30</v>
      </c>
      <c r="AG615" s="43" t="s">
        <v>30</v>
      </c>
      <c r="AH615" s="43" t="s">
        <v>30</v>
      </c>
      <c r="AI615" s="46" t="s">
        <v>29</v>
      </c>
    </row>
    <row r="616" spans="18:35" ht="19.5" customHeight="1">
      <c r="R616" s="35" t="s">
        <v>744</v>
      </c>
      <c r="S616" s="36" t="s">
        <v>750</v>
      </c>
      <c r="T616" s="37" t="s">
        <v>472</v>
      </c>
      <c r="U616" s="206" t="b">
        <f t="shared" si="60"/>
        <v>0</v>
      </c>
      <c r="V616" s="38" t="b">
        <f t="shared" si="59"/>
        <v>0</v>
      </c>
      <c r="W616" s="203" t="b">
        <f t="shared" si="61"/>
        <v>1</v>
      </c>
      <c r="X616" s="39" t="s">
        <v>76</v>
      </c>
      <c r="Y616" s="40" t="s">
        <v>81</v>
      </c>
      <c r="Z616" s="41">
        <v>36</v>
      </c>
      <c r="AA616" s="42" t="s">
        <v>751</v>
      </c>
      <c r="AB616" s="43" t="s">
        <v>29</v>
      </c>
      <c r="AC616" s="43" t="s">
        <v>29</v>
      </c>
      <c r="AD616" s="183" t="s">
        <v>129</v>
      </c>
      <c r="AE616" s="43" t="s">
        <v>52</v>
      </c>
      <c r="AF616" s="184" t="s">
        <v>29</v>
      </c>
      <c r="AG616" s="43" t="s">
        <v>29</v>
      </c>
      <c r="AH616" s="43" t="s">
        <v>30</v>
      </c>
      <c r="AI616" s="46" t="s">
        <v>129</v>
      </c>
    </row>
    <row r="617" spans="18:35" ht="19.5" customHeight="1">
      <c r="R617" s="35" t="s">
        <v>744</v>
      </c>
      <c r="S617" s="36" t="s">
        <v>429</v>
      </c>
      <c r="T617" s="37" t="s">
        <v>472</v>
      </c>
      <c r="U617" s="206" t="b">
        <f t="shared" si="60"/>
        <v>0</v>
      </c>
      <c r="V617" s="38" t="b">
        <f t="shared" si="59"/>
        <v>0</v>
      </c>
      <c r="W617" s="203" t="b">
        <f t="shared" si="61"/>
        <v>1</v>
      </c>
      <c r="X617" s="39" t="s">
        <v>76</v>
      </c>
      <c r="Y617" s="40" t="s">
        <v>27</v>
      </c>
      <c r="Z617" s="41">
        <v>19</v>
      </c>
      <c r="AA617" s="42" t="s">
        <v>28</v>
      </c>
      <c r="AB617" s="43" t="s">
        <v>29</v>
      </c>
      <c r="AC617" s="43" t="s">
        <v>29</v>
      </c>
      <c r="AD617" s="183" t="s">
        <v>29</v>
      </c>
      <c r="AE617" s="43" t="s">
        <v>29</v>
      </c>
      <c r="AF617" s="184" t="s">
        <v>30</v>
      </c>
      <c r="AG617" s="43" t="s">
        <v>30</v>
      </c>
      <c r="AH617" s="43" t="s">
        <v>30</v>
      </c>
      <c r="AI617" s="46" t="s">
        <v>29</v>
      </c>
    </row>
    <row r="618" spans="18:35" ht="19.5" customHeight="1">
      <c r="R618" s="35" t="s">
        <v>744</v>
      </c>
      <c r="S618" s="36" t="s">
        <v>590</v>
      </c>
      <c r="T618" s="37" t="s">
        <v>472</v>
      </c>
      <c r="U618" s="206" t="b">
        <f t="shared" si="60"/>
        <v>0</v>
      </c>
      <c r="V618" s="38" t="b">
        <f t="shared" ref="V618:V681" si="62">IF(COUNTIF($J$15:$K$19,$Y618)=0,IF(COUNTIF($L$15:$M$19,$Y618)=0,IF(VLOOKUP($Y618,$N$15:$O$19,2,FALSE)="가 능",TRUE,FALSE),IF(VLOOKUP($Y618,$L$15:$M$19,2,FALSE)="가 능",TRUE,FALSE)),IF(VLOOKUP($Y618,$J$15:$K$19,2,FALSE)="가 능",TRUE,FALSE))</f>
        <v>0</v>
      </c>
      <c r="W618" s="203" t="b">
        <f t="shared" si="61"/>
        <v>1</v>
      </c>
      <c r="X618" s="39" t="s">
        <v>76</v>
      </c>
      <c r="Y618" s="40" t="s">
        <v>27</v>
      </c>
      <c r="Z618" s="41">
        <v>12</v>
      </c>
      <c r="AA618" s="42" t="s">
        <v>28</v>
      </c>
      <c r="AB618" s="43" t="s">
        <v>29</v>
      </c>
      <c r="AC618" s="43" t="s">
        <v>29</v>
      </c>
      <c r="AD618" s="183" t="s">
        <v>29</v>
      </c>
      <c r="AE618" s="43" t="s">
        <v>29</v>
      </c>
      <c r="AF618" s="184" t="s">
        <v>30</v>
      </c>
      <c r="AG618" s="43" t="s">
        <v>30</v>
      </c>
      <c r="AH618" s="43" t="s">
        <v>30</v>
      </c>
      <c r="AI618" s="46" t="s">
        <v>29</v>
      </c>
    </row>
    <row r="619" spans="18:35" ht="19.5" customHeight="1">
      <c r="R619" s="35" t="s">
        <v>752</v>
      </c>
      <c r="S619" s="36" t="s">
        <v>753</v>
      </c>
      <c r="T619" s="37" t="s">
        <v>472</v>
      </c>
      <c r="U619" s="206" t="b">
        <f t="shared" si="60"/>
        <v>1</v>
      </c>
      <c r="V619" s="38" t="b">
        <f t="shared" si="62"/>
        <v>1</v>
      </c>
      <c r="W619" s="203" t="b">
        <f t="shared" si="61"/>
        <v>1</v>
      </c>
      <c r="X619" s="39" t="s">
        <v>26</v>
      </c>
      <c r="Y619" s="40" t="s">
        <v>82</v>
      </c>
      <c r="Z619" s="41">
        <v>3</v>
      </c>
      <c r="AA619" s="42" t="s">
        <v>754</v>
      </c>
      <c r="AB619" s="43" t="s">
        <v>29</v>
      </c>
      <c r="AC619" s="43" t="s">
        <v>29</v>
      </c>
      <c r="AD619" s="183" t="s">
        <v>29</v>
      </c>
      <c r="AE619" s="43" t="s">
        <v>29</v>
      </c>
      <c r="AF619" s="184" t="s">
        <v>29</v>
      </c>
      <c r="AG619" s="43" t="s">
        <v>29</v>
      </c>
      <c r="AH619" s="43" t="s">
        <v>129</v>
      </c>
      <c r="AI619" s="46" t="s">
        <v>129</v>
      </c>
    </row>
    <row r="620" spans="18:35" ht="19.5" customHeight="1">
      <c r="R620" s="35" t="s">
        <v>752</v>
      </c>
      <c r="S620" s="36" t="s">
        <v>755</v>
      </c>
      <c r="T620" s="37" t="s">
        <v>472</v>
      </c>
      <c r="U620" s="206" t="b">
        <f t="shared" si="60"/>
        <v>1</v>
      </c>
      <c r="V620" s="38" t="b">
        <f t="shared" si="62"/>
        <v>1</v>
      </c>
      <c r="W620" s="203" t="b">
        <f t="shared" si="61"/>
        <v>1</v>
      </c>
      <c r="X620" s="39" t="s">
        <v>26</v>
      </c>
      <c r="Y620" s="40" t="s">
        <v>82</v>
      </c>
      <c r="Z620" s="41">
        <v>47</v>
      </c>
      <c r="AA620" s="42" t="s">
        <v>754</v>
      </c>
      <c r="AB620" s="43" t="s">
        <v>29</v>
      </c>
      <c r="AC620" s="43" t="s">
        <v>29</v>
      </c>
      <c r="AD620" s="183" t="s">
        <v>29</v>
      </c>
      <c r="AE620" s="43" t="s">
        <v>29</v>
      </c>
      <c r="AF620" s="184" t="s">
        <v>29</v>
      </c>
      <c r="AG620" s="43" t="s">
        <v>29</v>
      </c>
      <c r="AH620" s="43" t="s">
        <v>129</v>
      </c>
      <c r="AI620" s="46" t="s">
        <v>129</v>
      </c>
    </row>
    <row r="621" spans="18:35" ht="19.5" customHeight="1">
      <c r="R621" s="35" t="s">
        <v>752</v>
      </c>
      <c r="S621" s="36" t="s">
        <v>756</v>
      </c>
      <c r="T621" s="37" t="s">
        <v>472</v>
      </c>
      <c r="U621" s="206" t="b">
        <f t="shared" si="60"/>
        <v>1</v>
      </c>
      <c r="V621" s="38" t="b">
        <f t="shared" si="62"/>
        <v>1</v>
      </c>
      <c r="W621" s="203" t="b">
        <f t="shared" si="61"/>
        <v>1</v>
      </c>
      <c r="X621" s="39" t="s">
        <v>26</v>
      </c>
      <c r="Y621" s="40" t="s">
        <v>82</v>
      </c>
      <c r="Z621" s="41">
        <v>14</v>
      </c>
      <c r="AA621" s="42" t="s">
        <v>754</v>
      </c>
      <c r="AB621" s="43" t="s">
        <v>29</v>
      </c>
      <c r="AC621" s="43" t="s">
        <v>29</v>
      </c>
      <c r="AD621" s="183" t="s">
        <v>29</v>
      </c>
      <c r="AE621" s="43" t="s">
        <v>29</v>
      </c>
      <c r="AF621" s="184" t="s">
        <v>29</v>
      </c>
      <c r="AG621" s="43" t="s">
        <v>29</v>
      </c>
      <c r="AH621" s="43" t="s">
        <v>129</v>
      </c>
      <c r="AI621" s="46" t="s">
        <v>129</v>
      </c>
    </row>
    <row r="622" spans="18:35" ht="19.5" customHeight="1">
      <c r="R622" s="35" t="s">
        <v>752</v>
      </c>
      <c r="S622" s="36" t="s">
        <v>757</v>
      </c>
      <c r="T622" s="37" t="s">
        <v>472</v>
      </c>
      <c r="U622" s="206" t="b">
        <f t="shared" si="60"/>
        <v>1</v>
      </c>
      <c r="V622" s="38" t="b">
        <f t="shared" si="62"/>
        <v>1</v>
      </c>
      <c r="W622" s="203" t="b">
        <f t="shared" si="61"/>
        <v>1</v>
      </c>
      <c r="X622" s="39" t="s">
        <v>76</v>
      </c>
      <c r="Y622" s="40" t="s">
        <v>82</v>
      </c>
      <c r="Z622" s="41">
        <v>20</v>
      </c>
      <c r="AA622" s="42" t="s">
        <v>754</v>
      </c>
      <c r="AB622" s="43" t="s">
        <v>29</v>
      </c>
      <c r="AC622" s="43" t="s">
        <v>29</v>
      </c>
      <c r="AD622" s="183" t="s">
        <v>29</v>
      </c>
      <c r="AE622" s="43" t="s">
        <v>29</v>
      </c>
      <c r="AF622" s="184" t="s">
        <v>29</v>
      </c>
      <c r="AG622" s="43" t="s">
        <v>29</v>
      </c>
      <c r="AH622" s="43" t="s">
        <v>129</v>
      </c>
      <c r="AI622" s="46" t="s">
        <v>129</v>
      </c>
    </row>
    <row r="623" spans="18:35" ht="19.5" customHeight="1">
      <c r="R623" s="35" t="s">
        <v>752</v>
      </c>
      <c r="S623" s="36" t="s">
        <v>758</v>
      </c>
      <c r="T623" s="37" t="s">
        <v>472</v>
      </c>
      <c r="U623" s="206" t="b">
        <f t="shared" si="60"/>
        <v>1</v>
      </c>
      <c r="V623" s="38" t="b">
        <f t="shared" si="62"/>
        <v>1</v>
      </c>
      <c r="W623" s="203" t="b">
        <f t="shared" si="61"/>
        <v>1</v>
      </c>
      <c r="X623" s="39" t="s">
        <v>34</v>
      </c>
      <c r="Y623" s="40" t="s">
        <v>82</v>
      </c>
      <c r="Z623" s="41">
        <v>42</v>
      </c>
      <c r="AA623" s="42" t="s">
        <v>754</v>
      </c>
      <c r="AB623" s="43" t="s">
        <v>29</v>
      </c>
      <c r="AC623" s="43" t="s">
        <v>29</v>
      </c>
      <c r="AD623" s="183" t="s">
        <v>29</v>
      </c>
      <c r="AE623" s="43" t="s">
        <v>29</v>
      </c>
      <c r="AF623" s="184" t="s">
        <v>29</v>
      </c>
      <c r="AG623" s="43" t="s">
        <v>29</v>
      </c>
      <c r="AH623" s="43" t="s">
        <v>129</v>
      </c>
      <c r="AI623" s="46" t="s">
        <v>129</v>
      </c>
    </row>
    <row r="624" spans="18:35" ht="19.5" customHeight="1">
      <c r="R624" s="35" t="s">
        <v>752</v>
      </c>
      <c r="S624" s="36" t="s">
        <v>759</v>
      </c>
      <c r="T624" s="37" t="s">
        <v>472</v>
      </c>
      <c r="U624" s="206" t="b">
        <f t="shared" si="60"/>
        <v>1</v>
      </c>
      <c r="V624" s="38" t="b">
        <f t="shared" si="62"/>
        <v>1</v>
      </c>
      <c r="W624" s="203" t="b">
        <f t="shared" si="61"/>
        <v>1</v>
      </c>
      <c r="X624" s="39" t="s">
        <v>34</v>
      </c>
      <c r="Y624" s="40" t="s">
        <v>82</v>
      </c>
      <c r="Z624" s="41">
        <v>41</v>
      </c>
      <c r="AA624" s="42" t="s">
        <v>754</v>
      </c>
      <c r="AB624" s="43" t="s">
        <v>29</v>
      </c>
      <c r="AC624" s="43" t="s">
        <v>29</v>
      </c>
      <c r="AD624" s="183" t="s">
        <v>29</v>
      </c>
      <c r="AE624" s="43" t="s">
        <v>29</v>
      </c>
      <c r="AF624" s="184" t="s">
        <v>29</v>
      </c>
      <c r="AG624" s="43" t="s">
        <v>29</v>
      </c>
      <c r="AH624" s="43" t="s">
        <v>129</v>
      </c>
      <c r="AI624" s="46" t="s">
        <v>129</v>
      </c>
    </row>
    <row r="625" spans="18:35" ht="19.5" customHeight="1">
      <c r="R625" s="35" t="s">
        <v>752</v>
      </c>
      <c r="S625" s="36" t="s">
        <v>760</v>
      </c>
      <c r="T625" s="37" t="s">
        <v>472</v>
      </c>
      <c r="U625" s="206" t="b">
        <f t="shared" si="60"/>
        <v>1</v>
      </c>
      <c r="V625" s="38" t="b">
        <f t="shared" si="62"/>
        <v>1</v>
      </c>
      <c r="W625" s="203" t="b">
        <f t="shared" si="61"/>
        <v>1</v>
      </c>
      <c r="X625" s="39" t="s">
        <v>26</v>
      </c>
      <c r="Y625" s="40" t="s">
        <v>82</v>
      </c>
      <c r="Z625" s="41">
        <v>55</v>
      </c>
      <c r="AA625" s="42" t="s">
        <v>754</v>
      </c>
      <c r="AB625" s="43" t="s">
        <v>29</v>
      </c>
      <c r="AC625" s="43" t="s">
        <v>29</v>
      </c>
      <c r="AD625" s="183" t="s">
        <v>29</v>
      </c>
      <c r="AE625" s="43" t="s">
        <v>29</v>
      </c>
      <c r="AF625" s="184" t="s">
        <v>29</v>
      </c>
      <c r="AG625" s="43" t="s">
        <v>29</v>
      </c>
      <c r="AH625" s="43" t="s">
        <v>129</v>
      </c>
      <c r="AI625" s="46" t="s">
        <v>129</v>
      </c>
    </row>
    <row r="626" spans="18:35" ht="19.5" customHeight="1">
      <c r="R626" s="35" t="s">
        <v>752</v>
      </c>
      <c r="S626" s="36" t="s">
        <v>533</v>
      </c>
      <c r="T626" s="37" t="s">
        <v>472</v>
      </c>
      <c r="U626" s="206" t="b">
        <f t="shared" si="60"/>
        <v>1</v>
      </c>
      <c r="V626" s="38" t="b">
        <f t="shared" si="62"/>
        <v>1</v>
      </c>
      <c r="W626" s="203" t="b">
        <f t="shared" si="61"/>
        <v>1</v>
      </c>
      <c r="X626" s="39" t="s">
        <v>34</v>
      </c>
      <c r="Y626" s="40" t="s">
        <v>82</v>
      </c>
      <c r="Z626" s="41">
        <v>17</v>
      </c>
      <c r="AA626" s="42" t="s">
        <v>754</v>
      </c>
      <c r="AB626" s="43" t="s">
        <v>29</v>
      </c>
      <c r="AC626" s="43" t="s">
        <v>29</v>
      </c>
      <c r="AD626" s="183" t="s">
        <v>29</v>
      </c>
      <c r="AE626" s="43" t="s">
        <v>29</v>
      </c>
      <c r="AF626" s="184" t="s">
        <v>29</v>
      </c>
      <c r="AG626" s="43" t="s">
        <v>29</v>
      </c>
      <c r="AH626" s="43" t="s">
        <v>129</v>
      </c>
      <c r="AI626" s="46" t="s">
        <v>129</v>
      </c>
    </row>
    <row r="627" spans="18:35" ht="19.5" customHeight="1">
      <c r="R627" s="35" t="s">
        <v>752</v>
      </c>
      <c r="S627" s="36" t="s">
        <v>627</v>
      </c>
      <c r="T627" s="37" t="s">
        <v>472</v>
      </c>
      <c r="U627" s="206" t="b">
        <f t="shared" si="60"/>
        <v>1</v>
      </c>
      <c r="V627" s="38" t="b">
        <f t="shared" si="62"/>
        <v>1</v>
      </c>
      <c r="W627" s="203" t="b">
        <f t="shared" si="61"/>
        <v>1</v>
      </c>
      <c r="X627" s="39" t="s">
        <v>26</v>
      </c>
      <c r="Y627" s="40" t="s">
        <v>82</v>
      </c>
      <c r="Z627" s="41">
        <v>42</v>
      </c>
      <c r="AA627" s="42" t="s">
        <v>754</v>
      </c>
      <c r="AB627" s="43" t="s">
        <v>29</v>
      </c>
      <c r="AC627" s="43" t="s">
        <v>29</v>
      </c>
      <c r="AD627" s="183" t="s">
        <v>29</v>
      </c>
      <c r="AE627" s="43" t="s">
        <v>29</v>
      </c>
      <c r="AF627" s="184" t="s">
        <v>29</v>
      </c>
      <c r="AG627" s="43" t="s">
        <v>29</v>
      </c>
      <c r="AH627" s="43" t="s">
        <v>129</v>
      </c>
      <c r="AI627" s="46" t="s">
        <v>129</v>
      </c>
    </row>
    <row r="628" spans="18:35" ht="19.5" customHeight="1">
      <c r="R628" s="35" t="s">
        <v>752</v>
      </c>
      <c r="S628" s="36" t="s">
        <v>423</v>
      </c>
      <c r="T628" s="37" t="s">
        <v>472</v>
      </c>
      <c r="U628" s="206" t="b">
        <f t="shared" si="60"/>
        <v>1</v>
      </c>
      <c r="V628" s="38" t="b">
        <f t="shared" si="62"/>
        <v>1</v>
      </c>
      <c r="W628" s="203" t="b">
        <f t="shared" si="61"/>
        <v>1</v>
      </c>
      <c r="X628" s="39" t="s">
        <v>26</v>
      </c>
      <c r="Y628" s="40" t="s">
        <v>82</v>
      </c>
      <c r="Z628" s="41">
        <v>42</v>
      </c>
      <c r="AA628" s="42" t="s">
        <v>754</v>
      </c>
      <c r="AB628" s="43" t="s">
        <v>29</v>
      </c>
      <c r="AC628" s="43" t="s">
        <v>29</v>
      </c>
      <c r="AD628" s="183" t="s">
        <v>29</v>
      </c>
      <c r="AE628" s="43" t="s">
        <v>29</v>
      </c>
      <c r="AF628" s="184" t="s">
        <v>29</v>
      </c>
      <c r="AG628" s="43" t="s">
        <v>29</v>
      </c>
      <c r="AH628" s="43" t="s">
        <v>129</v>
      </c>
      <c r="AI628" s="46" t="s">
        <v>129</v>
      </c>
    </row>
    <row r="629" spans="18:35" ht="19.5" customHeight="1">
      <c r="R629" s="35" t="s">
        <v>752</v>
      </c>
      <c r="S629" s="36" t="s">
        <v>761</v>
      </c>
      <c r="T629" s="37" t="s">
        <v>472</v>
      </c>
      <c r="U629" s="206" t="b">
        <f t="shared" si="60"/>
        <v>1</v>
      </c>
      <c r="V629" s="38" t="b">
        <f t="shared" si="62"/>
        <v>1</v>
      </c>
      <c r="W629" s="203" t="b">
        <f t="shared" si="61"/>
        <v>1</v>
      </c>
      <c r="X629" s="39" t="s">
        <v>26</v>
      </c>
      <c r="Y629" s="40" t="s">
        <v>82</v>
      </c>
      <c r="Z629" s="41">
        <v>33</v>
      </c>
      <c r="AA629" s="42" t="s">
        <v>754</v>
      </c>
      <c r="AB629" s="43" t="s">
        <v>29</v>
      </c>
      <c r="AC629" s="43" t="s">
        <v>29</v>
      </c>
      <c r="AD629" s="183" t="s">
        <v>29</v>
      </c>
      <c r="AE629" s="43" t="s">
        <v>29</v>
      </c>
      <c r="AF629" s="184" t="s">
        <v>29</v>
      </c>
      <c r="AG629" s="43" t="s">
        <v>29</v>
      </c>
      <c r="AH629" s="43" t="s">
        <v>129</v>
      </c>
      <c r="AI629" s="46" t="s">
        <v>129</v>
      </c>
    </row>
    <row r="630" spans="18:35" ht="19.5" customHeight="1">
      <c r="R630" s="35" t="s">
        <v>752</v>
      </c>
      <c r="S630" s="36" t="s">
        <v>762</v>
      </c>
      <c r="T630" s="37" t="s">
        <v>472</v>
      </c>
      <c r="U630" s="206" t="b">
        <f t="shared" si="60"/>
        <v>1</v>
      </c>
      <c r="V630" s="38" t="b">
        <f t="shared" si="62"/>
        <v>1</v>
      </c>
      <c r="W630" s="203" t="b">
        <f t="shared" si="61"/>
        <v>1</v>
      </c>
      <c r="X630" s="39" t="s">
        <v>26</v>
      </c>
      <c r="Y630" s="40" t="s">
        <v>82</v>
      </c>
      <c r="Z630" s="41">
        <v>43</v>
      </c>
      <c r="AA630" s="42" t="s">
        <v>754</v>
      </c>
      <c r="AB630" s="43" t="s">
        <v>29</v>
      </c>
      <c r="AC630" s="43" t="s">
        <v>29</v>
      </c>
      <c r="AD630" s="183" t="s">
        <v>29</v>
      </c>
      <c r="AE630" s="43" t="s">
        <v>29</v>
      </c>
      <c r="AF630" s="184" t="s">
        <v>29</v>
      </c>
      <c r="AG630" s="43" t="s">
        <v>29</v>
      </c>
      <c r="AH630" s="43" t="s">
        <v>129</v>
      </c>
      <c r="AI630" s="46" t="s">
        <v>129</v>
      </c>
    </row>
    <row r="631" spans="18:35" ht="19.5" customHeight="1">
      <c r="R631" s="35" t="s">
        <v>763</v>
      </c>
      <c r="S631" s="36" t="s">
        <v>764</v>
      </c>
      <c r="T631" s="37" t="s">
        <v>472</v>
      </c>
      <c r="U631" s="206" t="b">
        <f t="shared" si="60"/>
        <v>1</v>
      </c>
      <c r="V631" s="38" t="b">
        <f t="shared" si="62"/>
        <v>1</v>
      </c>
      <c r="W631" s="203" t="b">
        <f t="shared" si="61"/>
        <v>1</v>
      </c>
      <c r="X631" s="39" t="s">
        <v>34</v>
      </c>
      <c r="Y631" s="40" t="s">
        <v>73</v>
      </c>
      <c r="Z631" s="41">
        <v>15</v>
      </c>
      <c r="AA631" s="42" t="s">
        <v>765</v>
      </c>
      <c r="AB631" s="43" t="s">
        <v>29</v>
      </c>
      <c r="AC631" s="43" t="s">
        <v>29</v>
      </c>
      <c r="AD631" s="183" t="s">
        <v>129</v>
      </c>
      <c r="AE631" s="43" t="s">
        <v>129</v>
      </c>
      <c r="AF631" s="184" t="s">
        <v>29</v>
      </c>
      <c r="AG631" s="43" t="s">
        <v>29</v>
      </c>
      <c r="AH631" s="43" t="s">
        <v>99</v>
      </c>
      <c r="AI631" s="46" t="s">
        <v>99</v>
      </c>
    </row>
    <row r="632" spans="18:35" ht="19.5" customHeight="1">
      <c r="R632" s="35" t="s">
        <v>763</v>
      </c>
      <c r="S632" s="36" t="s">
        <v>449</v>
      </c>
      <c r="T632" s="37" t="s">
        <v>472</v>
      </c>
      <c r="U632" s="206" t="b">
        <f t="shared" si="60"/>
        <v>1</v>
      </c>
      <c r="V632" s="38" t="b">
        <f t="shared" si="62"/>
        <v>1</v>
      </c>
      <c r="W632" s="203" t="b">
        <f t="shared" si="61"/>
        <v>1</v>
      </c>
      <c r="X632" s="39" t="s">
        <v>34</v>
      </c>
      <c r="Y632" s="40" t="s">
        <v>73</v>
      </c>
      <c r="Z632" s="41">
        <v>16</v>
      </c>
      <c r="AA632" s="42" t="s">
        <v>765</v>
      </c>
      <c r="AB632" s="43" t="s">
        <v>29</v>
      </c>
      <c r="AC632" s="43" t="s">
        <v>29</v>
      </c>
      <c r="AD632" s="183" t="s">
        <v>129</v>
      </c>
      <c r="AE632" s="43" t="s">
        <v>129</v>
      </c>
      <c r="AF632" s="184" t="s">
        <v>29</v>
      </c>
      <c r="AG632" s="43" t="s">
        <v>29</v>
      </c>
      <c r="AH632" s="43" t="s">
        <v>99</v>
      </c>
      <c r="AI632" s="46" t="s">
        <v>99</v>
      </c>
    </row>
    <row r="633" spans="18:35" ht="19.5" customHeight="1">
      <c r="R633" s="35" t="s">
        <v>763</v>
      </c>
      <c r="S633" s="36" t="s">
        <v>394</v>
      </c>
      <c r="T633" s="37" t="s">
        <v>472</v>
      </c>
      <c r="U633" s="206" t="b">
        <f t="shared" si="60"/>
        <v>1</v>
      </c>
      <c r="V633" s="38" t="b">
        <f t="shared" si="62"/>
        <v>1</v>
      </c>
      <c r="W633" s="203" t="b">
        <f t="shared" si="61"/>
        <v>1</v>
      </c>
      <c r="X633" s="39" t="s">
        <v>76</v>
      </c>
      <c r="Y633" s="40" t="s">
        <v>73</v>
      </c>
      <c r="Z633" s="41">
        <v>16</v>
      </c>
      <c r="AA633" s="42" t="s">
        <v>765</v>
      </c>
      <c r="AB633" s="43" t="s">
        <v>29</v>
      </c>
      <c r="AC633" s="43" t="s">
        <v>29</v>
      </c>
      <c r="AD633" s="183" t="s">
        <v>129</v>
      </c>
      <c r="AE633" s="43" t="s">
        <v>129</v>
      </c>
      <c r="AF633" s="184" t="s">
        <v>29</v>
      </c>
      <c r="AG633" s="43" t="s">
        <v>29</v>
      </c>
      <c r="AH633" s="43" t="s">
        <v>99</v>
      </c>
      <c r="AI633" s="46" t="s">
        <v>99</v>
      </c>
    </row>
    <row r="634" spans="18:35" ht="19.5" customHeight="1">
      <c r="R634" s="35" t="s">
        <v>763</v>
      </c>
      <c r="S634" s="36" t="s">
        <v>160</v>
      </c>
      <c r="T634" s="37" t="s">
        <v>472</v>
      </c>
      <c r="U634" s="206" t="b">
        <f t="shared" si="60"/>
        <v>1</v>
      </c>
      <c r="V634" s="38" t="b">
        <f t="shared" si="62"/>
        <v>1</v>
      </c>
      <c r="W634" s="203" t="b">
        <f t="shared" si="61"/>
        <v>1</v>
      </c>
      <c r="X634" s="39" t="s">
        <v>34</v>
      </c>
      <c r="Y634" s="40" t="s">
        <v>73</v>
      </c>
      <c r="Z634" s="41">
        <v>14</v>
      </c>
      <c r="AA634" s="42" t="s">
        <v>765</v>
      </c>
      <c r="AB634" s="43" t="s">
        <v>29</v>
      </c>
      <c r="AC634" s="43" t="s">
        <v>29</v>
      </c>
      <c r="AD634" s="183" t="s">
        <v>129</v>
      </c>
      <c r="AE634" s="43" t="s">
        <v>129</v>
      </c>
      <c r="AF634" s="184" t="s">
        <v>29</v>
      </c>
      <c r="AG634" s="43" t="s">
        <v>29</v>
      </c>
      <c r="AH634" s="43" t="s">
        <v>99</v>
      </c>
      <c r="AI634" s="46" t="s">
        <v>99</v>
      </c>
    </row>
    <row r="635" spans="18:35" ht="19.5" customHeight="1">
      <c r="R635" s="35" t="s">
        <v>763</v>
      </c>
      <c r="S635" s="36" t="s">
        <v>677</v>
      </c>
      <c r="T635" s="37" t="s">
        <v>472</v>
      </c>
      <c r="U635" s="206" t="b">
        <f t="shared" si="60"/>
        <v>1</v>
      </c>
      <c r="V635" s="38" t="b">
        <f t="shared" si="62"/>
        <v>1</v>
      </c>
      <c r="W635" s="203" t="b">
        <f t="shared" si="61"/>
        <v>1</v>
      </c>
      <c r="X635" s="39" t="s">
        <v>34</v>
      </c>
      <c r="Y635" s="40" t="s">
        <v>73</v>
      </c>
      <c r="Z635" s="41">
        <v>13</v>
      </c>
      <c r="AA635" s="42" t="s">
        <v>765</v>
      </c>
      <c r="AB635" s="43" t="s">
        <v>29</v>
      </c>
      <c r="AC635" s="43" t="s">
        <v>29</v>
      </c>
      <c r="AD635" s="183" t="s">
        <v>129</v>
      </c>
      <c r="AE635" s="43" t="s">
        <v>129</v>
      </c>
      <c r="AF635" s="184" t="s">
        <v>29</v>
      </c>
      <c r="AG635" s="43" t="s">
        <v>29</v>
      </c>
      <c r="AH635" s="43" t="s">
        <v>99</v>
      </c>
      <c r="AI635" s="46" t="s">
        <v>99</v>
      </c>
    </row>
    <row r="636" spans="18:35" ht="19.5" customHeight="1">
      <c r="R636" s="35" t="s">
        <v>763</v>
      </c>
      <c r="S636" s="36" t="s">
        <v>656</v>
      </c>
      <c r="T636" s="37" t="s">
        <v>472</v>
      </c>
      <c r="U636" s="206" t="b">
        <f t="shared" si="60"/>
        <v>1</v>
      </c>
      <c r="V636" s="38" t="b">
        <f t="shared" si="62"/>
        <v>1</v>
      </c>
      <c r="W636" s="203" t="b">
        <f t="shared" si="61"/>
        <v>1</v>
      </c>
      <c r="X636" s="39" t="s">
        <v>34</v>
      </c>
      <c r="Y636" s="40" t="s">
        <v>73</v>
      </c>
      <c r="Z636" s="41">
        <v>10</v>
      </c>
      <c r="AA636" s="42" t="s">
        <v>765</v>
      </c>
      <c r="AB636" s="43" t="s">
        <v>29</v>
      </c>
      <c r="AC636" s="43" t="s">
        <v>29</v>
      </c>
      <c r="AD636" s="183" t="s">
        <v>129</v>
      </c>
      <c r="AE636" s="43" t="s">
        <v>129</v>
      </c>
      <c r="AF636" s="184" t="s">
        <v>29</v>
      </c>
      <c r="AG636" s="43" t="s">
        <v>29</v>
      </c>
      <c r="AH636" s="43" t="s">
        <v>99</v>
      </c>
      <c r="AI636" s="46" t="s">
        <v>99</v>
      </c>
    </row>
    <row r="637" spans="18:35" ht="19.5" customHeight="1">
      <c r="R637" s="35" t="s">
        <v>763</v>
      </c>
      <c r="S637" s="36" t="s">
        <v>766</v>
      </c>
      <c r="T637" s="37" t="s">
        <v>472</v>
      </c>
      <c r="U637" s="206" t="b">
        <f t="shared" si="60"/>
        <v>1</v>
      </c>
      <c r="V637" s="38" t="b">
        <f t="shared" si="62"/>
        <v>1</v>
      </c>
      <c r="W637" s="203" t="b">
        <f t="shared" si="61"/>
        <v>1</v>
      </c>
      <c r="X637" s="39" t="s">
        <v>34</v>
      </c>
      <c r="Y637" s="40" t="s">
        <v>73</v>
      </c>
      <c r="Z637" s="41">
        <v>13</v>
      </c>
      <c r="AA637" s="42" t="s">
        <v>765</v>
      </c>
      <c r="AB637" s="43" t="s">
        <v>29</v>
      </c>
      <c r="AC637" s="43" t="s">
        <v>29</v>
      </c>
      <c r="AD637" s="183" t="s">
        <v>129</v>
      </c>
      <c r="AE637" s="43" t="s">
        <v>129</v>
      </c>
      <c r="AF637" s="184" t="s">
        <v>29</v>
      </c>
      <c r="AG637" s="43" t="s">
        <v>29</v>
      </c>
      <c r="AH637" s="43" t="s">
        <v>99</v>
      </c>
      <c r="AI637" s="46" t="s">
        <v>99</v>
      </c>
    </row>
    <row r="638" spans="18:35" ht="19.5" customHeight="1">
      <c r="R638" s="35" t="s">
        <v>763</v>
      </c>
      <c r="S638" s="36" t="s">
        <v>235</v>
      </c>
      <c r="T638" s="37" t="s">
        <v>472</v>
      </c>
      <c r="U638" s="206" t="b">
        <f t="shared" si="60"/>
        <v>1</v>
      </c>
      <c r="V638" s="38" t="b">
        <f t="shared" si="62"/>
        <v>1</v>
      </c>
      <c r="W638" s="203" t="b">
        <f t="shared" si="61"/>
        <v>1</v>
      </c>
      <c r="X638" s="39" t="s">
        <v>34</v>
      </c>
      <c r="Y638" s="40" t="s">
        <v>73</v>
      </c>
      <c r="Z638" s="41">
        <v>36</v>
      </c>
      <c r="AA638" s="42" t="s">
        <v>765</v>
      </c>
      <c r="AB638" s="43" t="s">
        <v>29</v>
      </c>
      <c r="AC638" s="43" t="s">
        <v>29</v>
      </c>
      <c r="AD638" s="183" t="s">
        <v>129</v>
      </c>
      <c r="AE638" s="43" t="s">
        <v>129</v>
      </c>
      <c r="AF638" s="184" t="s">
        <v>29</v>
      </c>
      <c r="AG638" s="43" t="s">
        <v>29</v>
      </c>
      <c r="AH638" s="43" t="s">
        <v>99</v>
      </c>
      <c r="AI638" s="46" t="s">
        <v>99</v>
      </c>
    </row>
    <row r="639" spans="18:35" ht="19.5" customHeight="1">
      <c r="R639" s="35" t="s">
        <v>763</v>
      </c>
      <c r="S639" s="36" t="s">
        <v>767</v>
      </c>
      <c r="T639" s="37" t="s">
        <v>472</v>
      </c>
      <c r="U639" s="206" t="b">
        <f t="shared" si="60"/>
        <v>1</v>
      </c>
      <c r="V639" s="38" t="b">
        <f t="shared" si="62"/>
        <v>1</v>
      </c>
      <c r="W639" s="203" t="b">
        <f t="shared" si="61"/>
        <v>1</v>
      </c>
      <c r="X639" s="39" t="s">
        <v>34</v>
      </c>
      <c r="Y639" s="40" t="s">
        <v>73</v>
      </c>
      <c r="Z639" s="41">
        <v>16</v>
      </c>
      <c r="AA639" s="42" t="s">
        <v>765</v>
      </c>
      <c r="AB639" s="43" t="s">
        <v>29</v>
      </c>
      <c r="AC639" s="43" t="s">
        <v>29</v>
      </c>
      <c r="AD639" s="183" t="s">
        <v>129</v>
      </c>
      <c r="AE639" s="43" t="s">
        <v>129</v>
      </c>
      <c r="AF639" s="184" t="s">
        <v>29</v>
      </c>
      <c r="AG639" s="43" t="s">
        <v>29</v>
      </c>
      <c r="AH639" s="43" t="s">
        <v>99</v>
      </c>
      <c r="AI639" s="46" t="s">
        <v>99</v>
      </c>
    </row>
    <row r="640" spans="18:35" ht="19.5" customHeight="1">
      <c r="R640" s="35" t="s">
        <v>763</v>
      </c>
      <c r="S640" s="36" t="s">
        <v>768</v>
      </c>
      <c r="T640" s="37" t="s">
        <v>472</v>
      </c>
      <c r="U640" s="206" t="b">
        <f t="shared" si="60"/>
        <v>1</v>
      </c>
      <c r="V640" s="38" t="b">
        <f t="shared" si="62"/>
        <v>1</v>
      </c>
      <c r="W640" s="203" t="b">
        <f t="shared" si="61"/>
        <v>1</v>
      </c>
      <c r="X640" s="39" t="s">
        <v>34</v>
      </c>
      <c r="Y640" s="40" t="s">
        <v>73</v>
      </c>
      <c r="Z640" s="41">
        <v>16</v>
      </c>
      <c r="AA640" s="42" t="s">
        <v>765</v>
      </c>
      <c r="AB640" s="43" t="s">
        <v>29</v>
      </c>
      <c r="AC640" s="43" t="s">
        <v>29</v>
      </c>
      <c r="AD640" s="183" t="s">
        <v>129</v>
      </c>
      <c r="AE640" s="43" t="s">
        <v>129</v>
      </c>
      <c r="AF640" s="184" t="s">
        <v>29</v>
      </c>
      <c r="AG640" s="43" t="s">
        <v>29</v>
      </c>
      <c r="AH640" s="43" t="s">
        <v>99</v>
      </c>
      <c r="AI640" s="46" t="s">
        <v>99</v>
      </c>
    </row>
    <row r="641" spans="18:35" ht="19.5" customHeight="1">
      <c r="R641" s="35" t="s">
        <v>763</v>
      </c>
      <c r="S641" s="36" t="s">
        <v>769</v>
      </c>
      <c r="T641" s="37" t="s">
        <v>472</v>
      </c>
      <c r="U641" s="206" t="b">
        <f t="shared" si="60"/>
        <v>1</v>
      </c>
      <c r="V641" s="38" t="b">
        <f t="shared" si="62"/>
        <v>1</v>
      </c>
      <c r="W641" s="203" t="b">
        <f t="shared" si="61"/>
        <v>1</v>
      </c>
      <c r="X641" s="39" t="s">
        <v>34</v>
      </c>
      <c r="Y641" s="40" t="s">
        <v>73</v>
      </c>
      <c r="Z641" s="41">
        <v>30</v>
      </c>
      <c r="AA641" s="42" t="s">
        <v>765</v>
      </c>
      <c r="AB641" s="43" t="s">
        <v>29</v>
      </c>
      <c r="AC641" s="43" t="s">
        <v>29</v>
      </c>
      <c r="AD641" s="183" t="s">
        <v>52</v>
      </c>
      <c r="AE641" s="43" t="s">
        <v>129</v>
      </c>
      <c r="AF641" s="184" t="s">
        <v>29</v>
      </c>
      <c r="AG641" s="43" t="s">
        <v>29</v>
      </c>
      <c r="AH641" s="43" t="s">
        <v>99</v>
      </c>
      <c r="AI641" s="46" t="s">
        <v>99</v>
      </c>
    </row>
    <row r="642" spans="18:35" ht="19.5" customHeight="1">
      <c r="R642" s="35" t="s">
        <v>257</v>
      </c>
      <c r="S642" s="36" t="s">
        <v>135</v>
      </c>
      <c r="T642" s="37" t="s">
        <v>472</v>
      </c>
      <c r="U642" s="206" t="b">
        <f t="shared" si="60"/>
        <v>0</v>
      </c>
      <c r="V642" s="38" t="b">
        <f t="shared" si="62"/>
        <v>0</v>
      </c>
      <c r="W642" s="203" t="b">
        <f t="shared" si="61"/>
        <v>1</v>
      </c>
      <c r="X642" s="39" t="s">
        <v>26</v>
      </c>
      <c r="Y642" s="40" t="s">
        <v>27</v>
      </c>
      <c r="Z642" s="41">
        <v>16</v>
      </c>
      <c r="AA642" s="42" t="s">
        <v>28</v>
      </c>
      <c r="AB642" s="43" t="s">
        <v>29</v>
      </c>
      <c r="AC642" s="43" t="s">
        <v>29</v>
      </c>
      <c r="AD642" s="183" t="s">
        <v>29</v>
      </c>
      <c r="AE642" s="43" t="s">
        <v>29</v>
      </c>
      <c r="AF642" s="184" t="s">
        <v>30</v>
      </c>
      <c r="AG642" s="43" t="s">
        <v>30</v>
      </c>
      <c r="AH642" s="43" t="s">
        <v>30</v>
      </c>
      <c r="AI642" s="46" t="s">
        <v>29</v>
      </c>
    </row>
    <row r="643" spans="18:35" ht="19.5" customHeight="1">
      <c r="R643" s="35" t="s">
        <v>257</v>
      </c>
      <c r="S643" s="36" t="s">
        <v>770</v>
      </c>
      <c r="T643" s="37" t="s">
        <v>472</v>
      </c>
      <c r="U643" s="206" t="b">
        <f t="shared" si="60"/>
        <v>1</v>
      </c>
      <c r="V643" s="38" t="b">
        <f t="shared" si="62"/>
        <v>1</v>
      </c>
      <c r="W643" s="203" t="b">
        <f t="shared" si="61"/>
        <v>1</v>
      </c>
      <c r="X643" s="39" t="s">
        <v>26</v>
      </c>
      <c r="Y643" s="40" t="s">
        <v>57</v>
      </c>
      <c r="Z643" s="41">
        <v>17</v>
      </c>
      <c r="AA643" s="42" t="s">
        <v>771</v>
      </c>
      <c r="AB643" s="43" t="s">
        <v>29</v>
      </c>
      <c r="AC643" s="43" t="s">
        <v>29</v>
      </c>
      <c r="AD643" s="183" t="s">
        <v>129</v>
      </c>
      <c r="AE643" s="43" t="s">
        <v>129</v>
      </c>
      <c r="AF643" s="184" t="s">
        <v>29</v>
      </c>
      <c r="AG643" s="43" t="s">
        <v>29</v>
      </c>
      <c r="AH643" s="43" t="s">
        <v>29</v>
      </c>
      <c r="AI643" s="46" t="s">
        <v>29</v>
      </c>
    </row>
    <row r="644" spans="18:35" ht="19.5" customHeight="1">
      <c r="R644" s="35" t="s">
        <v>257</v>
      </c>
      <c r="S644" s="36" t="s">
        <v>772</v>
      </c>
      <c r="T644" s="37" t="s">
        <v>472</v>
      </c>
      <c r="U644" s="206" t="b">
        <f t="shared" si="60"/>
        <v>1</v>
      </c>
      <c r="V644" s="38" t="b">
        <f t="shared" si="62"/>
        <v>1</v>
      </c>
      <c r="W644" s="203" t="b">
        <f t="shared" si="61"/>
        <v>1</v>
      </c>
      <c r="X644" s="39" t="s">
        <v>34</v>
      </c>
      <c r="Y644" s="40" t="s">
        <v>57</v>
      </c>
      <c r="Z644" s="41">
        <v>60</v>
      </c>
      <c r="AA644" s="42" t="s">
        <v>771</v>
      </c>
      <c r="AB644" s="43" t="s">
        <v>29</v>
      </c>
      <c r="AC644" s="43" t="s">
        <v>29</v>
      </c>
      <c r="AD644" s="183" t="s">
        <v>129</v>
      </c>
      <c r="AE644" s="43" t="s">
        <v>129</v>
      </c>
      <c r="AF644" s="184" t="s">
        <v>29</v>
      </c>
      <c r="AG644" s="43" t="s">
        <v>29</v>
      </c>
      <c r="AH644" s="43" t="s">
        <v>29</v>
      </c>
      <c r="AI644" s="46" t="s">
        <v>29</v>
      </c>
    </row>
    <row r="645" spans="18:35" ht="19.5" customHeight="1">
      <c r="R645" s="35" t="s">
        <v>257</v>
      </c>
      <c r="S645" s="36" t="s">
        <v>773</v>
      </c>
      <c r="T645" s="37" t="s">
        <v>472</v>
      </c>
      <c r="U645" s="206" t="b">
        <f t="shared" si="60"/>
        <v>1</v>
      </c>
      <c r="V645" s="38" t="b">
        <f t="shared" si="62"/>
        <v>1</v>
      </c>
      <c r="W645" s="203" t="b">
        <f t="shared" si="61"/>
        <v>1</v>
      </c>
      <c r="X645" s="39" t="s">
        <v>76</v>
      </c>
      <c r="Y645" s="40" t="s">
        <v>57</v>
      </c>
      <c r="Z645" s="41">
        <v>71</v>
      </c>
      <c r="AA645" s="42" t="s">
        <v>771</v>
      </c>
      <c r="AB645" s="43" t="s">
        <v>29</v>
      </c>
      <c r="AC645" s="43" t="s">
        <v>29</v>
      </c>
      <c r="AD645" s="183" t="s">
        <v>129</v>
      </c>
      <c r="AE645" s="43" t="s">
        <v>129</v>
      </c>
      <c r="AF645" s="184" t="s">
        <v>29</v>
      </c>
      <c r="AG645" s="43" t="s">
        <v>29</v>
      </c>
      <c r="AH645" s="43" t="s">
        <v>29</v>
      </c>
      <c r="AI645" s="46" t="s">
        <v>29</v>
      </c>
    </row>
    <row r="646" spans="18:35" ht="19.5" customHeight="1">
      <c r="R646" s="35" t="s">
        <v>257</v>
      </c>
      <c r="S646" s="36" t="s">
        <v>774</v>
      </c>
      <c r="T646" s="37" t="s">
        <v>472</v>
      </c>
      <c r="U646" s="206" t="b">
        <f t="shared" si="60"/>
        <v>1</v>
      </c>
      <c r="V646" s="38" t="b">
        <f t="shared" si="62"/>
        <v>1</v>
      </c>
      <c r="W646" s="203" t="b">
        <f t="shared" si="61"/>
        <v>1</v>
      </c>
      <c r="X646" s="39" t="s">
        <v>76</v>
      </c>
      <c r="Y646" s="40" t="s">
        <v>57</v>
      </c>
      <c r="Z646" s="41">
        <v>59</v>
      </c>
      <c r="AA646" s="42" t="s">
        <v>771</v>
      </c>
      <c r="AB646" s="43" t="s">
        <v>29</v>
      </c>
      <c r="AC646" s="43" t="s">
        <v>29</v>
      </c>
      <c r="AD646" s="183" t="s">
        <v>129</v>
      </c>
      <c r="AE646" s="43" t="s">
        <v>129</v>
      </c>
      <c r="AF646" s="184" t="s">
        <v>29</v>
      </c>
      <c r="AG646" s="43" t="s">
        <v>29</v>
      </c>
      <c r="AH646" s="43" t="s">
        <v>29</v>
      </c>
      <c r="AI646" s="46" t="s">
        <v>29</v>
      </c>
    </row>
    <row r="647" spans="18:35" ht="19.5" customHeight="1">
      <c r="R647" s="35" t="s">
        <v>257</v>
      </c>
      <c r="S647" s="36" t="s">
        <v>758</v>
      </c>
      <c r="T647" s="37" t="s">
        <v>472</v>
      </c>
      <c r="U647" s="206" t="b">
        <f t="shared" si="60"/>
        <v>1</v>
      </c>
      <c r="V647" s="38" t="b">
        <f t="shared" si="62"/>
        <v>1</v>
      </c>
      <c r="W647" s="203" t="b">
        <f t="shared" si="61"/>
        <v>1</v>
      </c>
      <c r="X647" s="39" t="s">
        <v>76</v>
      </c>
      <c r="Y647" s="40" t="s">
        <v>57</v>
      </c>
      <c r="Z647" s="41">
        <v>45</v>
      </c>
      <c r="AA647" s="42" t="s">
        <v>771</v>
      </c>
      <c r="AB647" s="43" t="s">
        <v>29</v>
      </c>
      <c r="AC647" s="43" t="s">
        <v>29</v>
      </c>
      <c r="AD647" s="183" t="s">
        <v>52</v>
      </c>
      <c r="AE647" s="43" t="s">
        <v>129</v>
      </c>
      <c r="AF647" s="184" t="s">
        <v>29</v>
      </c>
      <c r="AG647" s="43" t="s">
        <v>29</v>
      </c>
      <c r="AH647" s="43" t="s">
        <v>29</v>
      </c>
      <c r="AI647" s="46" t="s">
        <v>29</v>
      </c>
    </row>
    <row r="648" spans="18:35" ht="19.5" customHeight="1">
      <c r="R648" s="35" t="s">
        <v>272</v>
      </c>
      <c r="S648" s="36" t="s">
        <v>775</v>
      </c>
      <c r="T648" s="37" t="s">
        <v>472</v>
      </c>
      <c r="U648" s="206" t="b">
        <f t="shared" si="60"/>
        <v>1</v>
      </c>
      <c r="V648" s="38" t="b">
        <f t="shared" si="62"/>
        <v>1</v>
      </c>
      <c r="W648" s="203" t="b">
        <f t="shared" si="61"/>
        <v>1</v>
      </c>
      <c r="X648" s="39" t="s">
        <v>26</v>
      </c>
      <c r="Y648" s="40" t="s">
        <v>57</v>
      </c>
      <c r="Z648" s="41">
        <v>110</v>
      </c>
      <c r="AA648" s="42" t="s">
        <v>776</v>
      </c>
      <c r="AB648" s="43" t="s">
        <v>29</v>
      </c>
      <c r="AC648" s="43" t="s">
        <v>29</v>
      </c>
      <c r="AD648" s="183" t="s">
        <v>99</v>
      </c>
      <c r="AE648" s="43" t="s">
        <v>238</v>
      </c>
      <c r="AF648" s="184" t="s">
        <v>29</v>
      </c>
      <c r="AG648" s="43" t="s">
        <v>29</v>
      </c>
      <c r="AH648" s="43" t="s">
        <v>29</v>
      </c>
      <c r="AI648" s="46" t="s">
        <v>29</v>
      </c>
    </row>
    <row r="649" spans="18:35" ht="19.5" customHeight="1">
      <c r="R649" s="35" t="s">
        <v>277</v>
      </c>
      <c r="S649" s="36" t="s">
        <v>777</v>
      </c>
      <c r="T649" s="37" t="s">
        <v>472</v>
      </c>
      <c r="U649" s="206" t="b">
        <f t="shared" si="60"/>
        <v>1</v>
      </c>
      <c r="V649" s="38" t="b">
        <f t="shared" si="62"/>
        <v>1</v>
      </c>
      <c r="W649" s="203" t="b">
        <f t="shared" si="61"/>
        <v>1</v>
      </c>
      <c r="X649" s="39" t="s">
        <v>34</v>
      </c>
      <c r="Y649" s="40" t="s">
        <v>57</v>
      </c>
      <c r="Z649" s="41">
        <v>11</v>
      </c>
      <c r="AA649" s="42" t="s">
        <v>241</v>
      </c>
      <c r="AB649" s="43" t="s">
        <v>29</v>
      </c>
      <c r="AC649" s="43" t="s">
        <v>29</v>
      </c>
      <c r="AD649" s="183" t="s">
        <v>129</v>
      </c>
      <c r="AE649" s="43" t="s">
        <v>129</v>
      </c>
      <c r="AF649" s="184" t="s">
        <v>29</v>
      </c>
      <c r="AG649" s="43" t="s">
        <v>29</v>
      </c>
      <c r="AH649" s="43" t="s">
        <v>29</v>
      </c>
      <c r="AI649" s="46" t="s">
        <v>29</v>
      </c>
    </row>
    <row r="650" spans="18:35" ht="19.5" customHeight="1">
      <c r="R650" s="35" t="s">
        <v>277</v>
      </c>
      <c r="S650" s="36" t="s">
        <v>458</v>
      </c>
      <c r="T650" s="37" t="s">
        <v>472</v>
      </c>
      <c r="U650" s="206" t="b">
        <f t="shared" si="60"/>
        <v>1</v>
      </c>
      <c r="V650" s="38" t="b">
        <f t="shared" si="62"/>
        <v>1</v>
      </c>
      <c r="W650" s="203" t="b">
        <f t="shared" si="61"/>
        <v>1</v>
      </c>
      <c r="X650" s="39" t="s">
        <v>34</v>
      </c>
      <c r="Y650" s="40" t="s">
        <v>57</v>
      </c>
      <c r="Z650" s="41">
        <v>12</v>
      </c>
      <c r="AA650" s="42" t="s">
        <v>241</v>
      </c>
      <c r="AB650" s="43" t="s">
        <v>29</v>
      </c>
      <c r="AC650" s="43" t="s">
        <v>29</v>
      </c>
      <c r="AD650" s="183" t="s">
        <v>129</v>
      </c>
      <c r="AE650" s="43" t="s">
        <v>129</v>
      </c>
      <c r="AF650" s="184" t="s">
        <v>29</v>
      </c>
      <c r="AG650" s="43" t="s">
        <v>29</v>
      </c>
      <c r="AH650" s="43" t="s">
        <v>29</v>
      </c>
      <c r="AI650" s="46" t="s">
        <v>29</v>
      </c>
    </row>
    <row r="651" spans="18:35" ht="19.5" customHeight="1">
      <c r="R651" s="35" t="s">
        <v>277</v>
      </c>
      <c r="S651" s="36" t="s">
        <v>778</v>
      </c>
      <c r="T651" s="37" t="s">
        <v>472</v>
      </c>
      <c r="U651" s="206" t="b">
        <f t="shared" ref="U651:U714" si="63">IF(W651=FALSE,FALSE,IF(V651=FALSE,FALSE,TRUE))</f>
        <v>1</v>
      </c>
      <c r="V651" s="38" t="b">
        <f t="shared" si="62"/>
        <v>1</v>
      </c>
      <c r="W651" s="203" t="b">
        <f t="shared" ref="W651:W714" si="64">IF($J$25="선택중복",FALSE,TRUE)</f>
        <v>1</v>
      </c>
      <c r="X651" s="39" t="s">
        <v>34</v>
      </c>
      <c r="Y651" s="40" t="s">
        <v>57</v>
      </c>
      <c r="Z651" s="41">
        <v>8</v>
      </c>
      <c r="AA651" s="42" t="s">
        <v>241</v>
      </c>
      <c r="AB651" s="43" t="s">
        <v>29</v>
      </c>
      <c r="AC651" s="43" t="s">
        <v>29</v>
      </c>
      <c r="AD651" s="183" t="s">
        <v>129</v>
      </c>
      <c r="AE651" s="43" t="s">
        <v>129</v>
      </c>
      <c r="AF651" s="184" t="s">
        <v>29</v>
      </c>
      <c r="AG651" s="43" t="s">
        <v>29</v>
      </c>
      <c r="AH651" s="43" t="s">
        <v>29</v>
      </c>
      <c r="AI651" s="46" t="s">
        <v>29</v>
      </c>
    </row>
    <row r="652" spans="18:35" ht="19.5" customHeight="1">
      <c r="R652" s="35" t="s">
        <v>277</v>
      </c>
      <c r="S652" s="36" t="s">
        <v>779</v>
      </c>
      <c r="T652" s="37" t="s">
        <v>472</v>
      </c>
      <c r="U652" s="206" t="b">
        <f t="shared" si="63"/>
        <v>1</v>
      </c>
      <c r="V652" s="38" t="b">
        <f t="shared" si="62"/>
        <v>1</v>
      </c>
      <c r="W652" s="203" t="b">
        <f t="shared" si="64"/>
        <v>1</v>
      </c>
      <c r="X652" s="39" t="s">
        <v>34</v>
      </c>
      <c r="Y652" s="40" t="s">
        <v>57</v>
      </c>
      <c r="Z652" s="41">
        <v>10</v>
      </c>
      <c r="AA652" s="42" t="s">
        <v>241</v>
      </c>
      <c r="AB652" s="43" t="s">
        <v>29</v>
      </c>
      <c r="AC652" s="43" t="s">
        <v>29</v>
      </c>
      <c r="AD652" s="183" t="s">
        <v>129</v>
      </c>
      <c r="AE652" s="43" t="s">
        <v>129</v>
      </c>
      <c r="AF652" s="184" t="s">
        <v>29</v>
      </c>
      <c r="AG652" s="43" t="s">
        <v>29</v>
      </c>
      <c r="AH652" s="43" t="s">
        <v>29</v>
      </c>
      <c r="AI652" s="46" t="s">
        <v>29</v>
      </c>
    </row>
    <row r="653" spans="18:35" ht="19.5" customHeight="1">
      <c r="R653" s="35" t="s">
        <v>277</v>
      </c>
      <c r="S653" s="36" t="s">
        <v>780</v>
      </c>
      <c r="T653" s="37" t="s">
        <v>472</v>
      </c>
      <c r="U653" s="206" t="b">
        <f t="shared" si="63"/>
        <v>1</v>
      </c>
      <c r="V653" s="38" t="b">
        <f t="shared" si="62"/>
        <v>1</v>
      </c>
      <c r="W653" s="203" t="b">
        <f t="shared" si="64"/>
        <v>1</v>
      </c>
      <c r="X653" s="39" t="s">
        <v>76</v>
      </c>
      <c r="Y653" s="40" t="s">
        <v>57</v>
      </c>
      <c r="Z653" s="41">
        <v>14</v>
      </c>
      <c r="AA653" s="42" t="s">
        <v>241</v>
      </c>
      <c r="AB653" s="43" t="s">
        <v>29</v>
      </c>
      <c r="AC653" s="43" t="s">
        <v>29</v>
      </c>
      <c r="AD653" s="183" t="s">
        <v>129</v>
      </c>
      <c r="AE653" s="43" t="s">
        <v>129</v>
      </c>
      <c r="AF653" s="184" t="s">
        <v>29</v>
      </c>
      <c r="AG653" s="43" t="s">
        <v>29</v>
      </c>
      <c r="AH653" s="43" t="s">
        <v>29</v>
      </c>
      <c r="AI653" s="46" t="s">
        <v>29</v>
      </c>
    </row>
    <row r="654" spans="18:35" ht="19.5" customHeight="1">
      <c r="R654" s="35" t="s">
        <v>277</v>
      </c>
      <c r="S654" s="36" t="s">
        <v>781</v>
      </c>
      <c r="T654" s="37" t="s">
        <v>472</v>
      </c>
      <c r="U654" s="206" t="b">
        <f t="shared" si="63"/>
        <v>1</v>
      </c>
      <c r="V654" s="38" t="b">
        <f t="shared" si="62"/>
        <v>1</v>
      </c>
      <c r="W654" s="203" t="b">
        <f t="shared" si="64"/>
        <v>1</v>
      </c>
      <c r="X654" s="39" t="s">
        <v>76</v>
      </c>
      <c r="Y654" s="40" t="s">
        <v>57</v>
      </c>
      <c r="Z654" s="41">
        <v>30</v>
      </c>
      <c r="AA654" s="42" t="s">
        <v>241</v>
      </c>
      <c r="AB654" s="43" t="s">
        <v>29</v>
      </c>
      <c r="AC654" s="43" t="s">
        <v>29</v>
      </c>
      <c r="AD654" s="183" t="s">
        <v>129</v>
      </c>
      <c r="AE654" s="43" t="s">
        <v>129</v>
      </c>
      <c r="AF654" s="184" t="s">
        <v>29</v>
      </c>
      <c r="AG654" s="43" t="s">
        <v>29</v>
      </c>
      <c r="AH654" s="43" t="s">
        <v>29</v>
      </c>
      <c r="AI654" s="46" t="s">
        <v>29</v>
      </c>
    </row>
    <row r="655" spans="18:35" ht="19.5" customHeight="1">
      <c r="R655" s="35" t="s">
        <v>782</v>
      </c>
      <c r="S655" s="36" t="s">
        <v>783</v>
      </c>
      <c r="T655" s="37" t="s">
        <v>472</v>
      </c>
      <c r="U655" s="206" t="b">
        <f t="shared" si="63"/>
        <v>1</v>
      </c>
      <c r="V655" s="38" t="b">
        <f t="shared" si="62"/>
        <v>1</v>
      </c>
      <c r="W655" s="203" t="b">
        <f t="shared" si="64"/>
        <v>1</v>
      </c>
      <c r="X655" s="39" t="s">
        <v>26</v>
      </c>
      <c r="Y655" s="40" t="s">
        <v>58</v>
      </c>
      <c r="Z655" s="41">
        <v>34</v>
      </c>
      <c r="AA655" s="42" t="s">
        <v>784</v>
      </c>
      <c r="AB655" s="43" t="s">
        <v>29</v>
      </c>
      <c r="AC655" s="43" t="s">
        <v>29</v>
      </c>
      <c r="AD655" s="183" t="s">
        <v>129</v>
      </c>
      <c r="AE655" s="43" t="s">
        <v>29</v>
      </c>
      <c r="AF655" s="184" t="s">
        <v>29</v>
      </c>
      <c r="AG655" s="43" t="s">
        <v>29</v>
      </c>
      <c r="AH655" s="43" t="s">
        <v>29</v>
      </c>
      <c r="AI655" s="46" t="s">
        <v>29</v>
      </c>
    </row>
    <row r="656" spans="18:35" ht="19.5" customHeight="1">
      <c r="R656" s="35" t="s">
        <v>782</v>
      </c>
      <c r="S656" s="36" t="s">
        <v>785</v>
      </c>
      <c r="T656" s="37" t="s">
        <v>472</v>
      </c>
      <c r="U656" s="206" t="b">
        <f t="shared" si="63"/>
        <v>1</v>
      </c>
      <c r="V656" s="38" t="b">
        <f t="shared" si="62"/>
        <v>1</v>
      </c>
      <c r="W656" s="203" t="b">
        <f t="shared" si="64"/>
        <v>1</v>
      </c>
      <c r="X656" s="39" t="s">
        <v>26</v>
      </c>
      <c r="Y656" s="40" t="s">
        <v>58</v>
      </c>
      <c r="Z656" s="41">
        <v>18</v>
      </c>
      <c r="AA656" s="42" t="s">
        <v>784</v>
      </c>
      <c r="AB656" s="43" t="s">
        <v>29</v>
      </c>
      <c r="AC656" s="43" t="s">
        <v>29</v>
      </c>
      <c r="AD656" s="183" t="s">
        <v>129</v>
      </c>
      <c r="AE656" s="43" t="s">
        <v>29</v>
      </c>
      <c r="AF656" s="184" t="s">
        <v>29</v>
      </c>
      <c r="AG656" s="43" t="s">
        <v>29</v>
      </c>
      <c r="AH656" s="43" t="s">
        <v>29</v>
      </c>
      <c r="AI656" s="46" t="s">
        <v>29</v>
      </c>
    </row>
    <row r="657" spans="18:35" ht="19.5" customHeight="1">
      <c r="R657" s="35" t="s">
        <v>782</v>
      </c>
      <c r="S657" s="36" t="s">
        <v>786</v>
      </c>
      <c r="T657" s="37" t="s">
        <v>472</v>
      </c>
      <c r="U657" s="206" t="b">
        <f t="shared" si="63"/>
        <v>1</v>
      </c>
      <c r="V657" s="38" t="b">
        <f t="shared" si="62"/>
        <v>1</v>
      </c>
      <c r="W657" s="203" t="b">
        <f t="shared" si="64"/>
        <v>1</v>
      </c>
      <c r="X657" s="39" t="s">
        <v>26</v>
      </c>
      <c r="Y657" s="40" t="s">
        <v>82</v>
      </c>
      <c r="Z657" s="41">
        <v>42</v>
      </c>
      <c r="AA657" s="42" t="s">
        <v>787</v>
      </c>
      <c r="AB657" s="43" t="s">
        <v>29</v>
      </c>
      <c r="AC657" s="43" t="s">
        <v>29</v>
      </c>
      <c r="AD657" s="183" t="s">
        <v>29</v>
      </c>
      <c r="AE657" s="43" t="s">
        <v>29</v>
      </c>
      <c r="AF657" s="184" t="s">
        <v>29</v>
      </c>
      <c r="AG657" s="43" t="s">
        <v>29</v>
      </c>
      <c r="AH657" s="43" t="s">
        <v>129</v>
      </c>
      <c r="AI657" s="46" t="s">
        <v>129</v>
      </c>
    </row>
    <row r="658" spans="18:35" ht="19.5" customHeight="1">
      <c r="R658" s="35" t="s">
        <v>782</v>
      </c>
      <c r="S658" s="36" t="s">
        <v>788</v>
      </c>
      <c r="T658" s="37" t="s">
        <v>472</v>
      </c>
      <c r="U658" s="206" t="b">
        <f t="shared" si="63"/>
        <v>1</v>
      </c>
      <c r="V658" s="38" t="b">
        <f t="shared" si="62"/>
        <v>1</v>
      </c>
      <c r="W658" s="203" t="b">
        <f t="shared" si="64"/>
        <v>1</v>
      </c>
      <c r="X658" s="39" t="s">
        <v>26</v>
      </c>
      <c r="Y658" s="40" t="s">
        <v>58</v>
      </c>
      <c r="Z658" s="41">
        <v>30</v>
      </c>
      <c r="AA658" s="42" t="s">
        <v>784</v>
      </c>
      <c r="AB658" s="43" t="s">
        <v>29</v>
      </c>
      <c r="AC658" s="43" t="s">
        <v>29</v>
      </c>
      <c r="AD658" s="183" t="s">
        <v>129</v>
      </c>
      <c r="AE658" s="43" t="s">
        <v>29</v>
      </c>
      <c r="AF658" s="184" t="s">
        <v>29</v>
      </c>
      <c r="AG658" s="43" t="s">
        <v>29</v>
      </c>
      <c r="AH658" s="43" t="s">
        <v>29</v>
      </c>
      <c r="AI658" s="46" t="s">
        <v>29</v>
      </c>
    </row>
    <row r="659" spans="18:35" ht="19.5" customHeight="1">
      <c r="R659" s="35" t="s">
        <v>782</v>
      </c>
      <c r="S659" s="36" t="s">
        <v>631</v>
      </c>
      <c r="T659" s="37" t="s">
        <v>472</v>
      </c>
      <c r="U659" s="206" t="b">
        <f t="shared" si="63"/>
        <v>1</v>
      </c>
      <c r="V659" s="38" t="b">
        <f t="shared" si="62"/>
        <v>1</v>
      </c>
      <c r="W659" s="203" t="b">
        <f t="shared" si="64"/>
        <v>1</v>
      </c>
      <c r="X659" s="39" t="s">
        <v>34</v>
      </c>
      <c r="Y659" s="40" t="s">
        <v>82</v>
      </c>
      <c r="Z659" s="41">
        <v>16</v>
      </c>
      <c r="AA659" s="42" t="s">
        <v>787</v>
      </c>
      <c r="AB659" s="43" t="s">
        <v>29</v>
      </c>
      <c r="AC659" s="43" t="s">
        <v>29</v>
      </c>
      <c r="AD659" s="183" t="s">
        <v>29</v>
      </c>
      <c r="AE659" s="43" t="s">
        <v>29</v>
      </c>
      <c r="AF659" s="184" t="s">
        <v>29</v>
      </c>
      <c r="AG659" s="43" t="s">
        <v>29</v>
      </c>
      <c r="AH659" s="43" t="s">
        <v>129</v>
      </c>
      <c r="AI659" s="46" t="s">
        <v>129</v>
      </c>
    </row>
    <row r="660" spans="18:35" ht="19.5" customHeight="1">
      <c r="R660" s="35" t="s">
        <v>782</v>
      </c>
      <c r="S660" s="36" t="s">
        <v>65</v>
      </c>
      <c r="T660" s="37" t="s">
        <v>472</v>
      </c>
      <c r="U660" s="206" t="b">
        <f t="shared" si="63"/>
        <v>1</v>
      </c>
      <c r="V660" s="38" t="b">
        <f t="shared" si="62"/>
        <v>1</v>
      </c>
      <c r="W660" s="203" t="b">
        <f t="shared" si="64"/>
        <v>1</v>
      </c>
      <c r="X660" s="39" t="s">
        <v>76</v>
      </c>
      <c r="Y660" s="40" t="s">
        <v>58</v>
      </c>
      <c r="Z660" s="41">
        <v>13</v>
      </c>
      <c r="AA660" s="42" t="s">
        <v>784</v>
      </c>
      <c r="AB660" s="43" t="s">
        <v>29</v>
      </c>
      <c r="AC660" s="43" t="s">
        <v>29</v>
      </c>
      <c r="AD660" s="183" t="s">
        <v>129</v>
      </c>
      <c r="AE660" s="43" t="s">
        <v>29</v>
      </c>
      <c r="AF660" s="184" t="s">
        <v>29</v>
      </c>
      <c r="AG660" s="43" t="s">
        <v>29</v>
      </c>
      <c r="AH660" s="43" t="s">
        <v>29</v>
      </c>
      <c r="AI660" s="46" t="s">
        <v>29</v>
      </c>
    </row>
    <row r="661" spans="18:35" ht="19.5" customHeight="1">
      <c r="R661" s="35" t="s">
        <v>782</v>
      </c>
      <c r="S661" s="36" t="s">
        <v>789</v>
      </c>
      <c r="T661" s="37" t="s">
        <v>472</v>
      </c>
      <c r="U661" s="206" t="b">
        <f t="shared" si="63"/>
        <v>1</v>
      </c>
      <c r="V661" s="38" t="b">
        <f t="shared" si="62"/>
        <v>1</v>
      </c>
      <c r="W661" s="203" t="b">
        <f t="shared" si="64"/>
        <v>1</v>
      </c>
      <c r="X661" s="39" t="s">
        <v>76</v>
      </c>
      <c r="Y661" s="40" t="s">
        <v>82</v>
      </c>
      <c r="Z661" s="41">
        <v>28</v>
      </c>
      <c r="AA661" s="42" t="s">
        <v>787</v>
      </c>
      <c r="AB661" s="43" t="s">
        <v>29</v>
      </c>
      <c r="AC661" s="43" t="s">
        <v>29</v>
      </c>
      <c r="AD661" s="183" t="s">
        <v>29</v>
      </c>
      <c r="AE661" s="43" t="s">
        <v>29</v>
      </c>
      <c r="AF661" s="184" t="s">
        <v>29</v>
      </c>
      <c r="AG661" s="43" t="s">
        <v>29</v>
      </c>
      <c r="AH661" s="43" t="s">
        <v>129</v>
      </c>
      <c r="AI661" s="46" t="s">
        <v>129</v>
      </c>
    </row>
    <row r="662" spans="18:35" ht="19.5" customHeight="1">
      <c r="R662" s="35" t="s">
        <v>782</v>
      </c>
      <c r="S662" s="36" t="s">
        <v>790</v>
      </c>
      <c r="T662" s="37" t="s">
        <v>472</v>
      </c>
      <c r="U662" s="206" t="b">
        <f t="shared" si="63"/>
        <v>1</v>
      </c>
      <c r="V662" s="38" t="b">
        <f t="shared" si="62"/>
        <v>1</v>
      </c>
      <c r="W662" s="203" t="b">
        <f t="shared" si="64"/>
        <v>1</v>
      </c>
      <c r="X662" s="39" t="s">
        <v>76</v>
      </c>
      <c r="Y662" s="40" t="s">
        <v>82</v>
      </c>
      <c r="Z662" s="41">
        <v>37</v>
      </c>
      <c r="AA662" s="42" t="s">
        <v>787</v>
      </c>
      <c r="AB662" s="43" t="s">
        <v>29</v>
      </c>
      <c r="AC662" s="43" t="s">
        <v>29</v>
      </c>
      <c r="AD662" s="183" t="s">
        <v>29</v>
      </c>
      <c r="AE662" s="43" t="s">
        <v>29</v>
      </c>
      <c r="AF662" s="184" t="s">
        <v>29</v>
      </c>
      <c r="AG662" s="43" t="s">
        <v>29</v>
      </c>
      <c r="AH662" s="43" t="s">
        <v>129</v>
      </c>
      <c r="AI662" s="46" t="s">
        <v>129</v>
      </c>
    </row>
    <row r="663" spans="18:35" ht="19.5" customHeight="1">
      <c r="R663" s="35" t="s">
        <v>791</v>
      </c>
      <c r="S663" s="36" t="s">
        <v>382</v>
      </c>
      <c r="T663" s="37" t="s">
        <v>472</v>
      </c>
      <c r="U663" s="206" t="b">
        <f t="shared" si="63"/>
        <v>0</v>
      </c>
      <c r="V663" s="38" t="b">
        <f t="shared" si="62"/>
        <v>0</v>
      </c>
      <c r="W663" s="203" t="b">
        <f t="shared" si="64"/>
        <v>1</v>
      </c>
      <c r="X663" s="39" t="s">
        <v>26</v>
      </c>
      <c r="Y663" s="40" t="s">
        <v>50</v>
      </c>
      <c r="Z663" s="41">
        <v>26</v>
      </c>
      <c r="AA663" s="42" t="s">
        <v>241</v>
      </c>
      <c r="AB663" s="43" t="s">
        <v>29</v>
      </c>
      <c r="AC663" s="43" t="s">
        <v>29</v>
      </c>
      <c r="AD663" s="183" t="s">
        <v>129</v>
      </c>
      <c r="AE663" s="43" t="s">
        <v>129</v>
      </c>
      <c r="AF663" s="184" t="s">
        <v>29</v>
      </c>
      <c r="AG663" s="43" t="s">
        <v>30</v>
      </c>
      <c r="AH663" s="43" t="s">
        <v>30</v>
      </c>
      <c r="AI663" s="46" t="s">
        <v>29</v>
      </c>
    </row>
    <row r="664" spans="18:35" ht="19.5" customHeight="1">
      <c r="R664" s="35" t="s">
        <v>791</v>
      </c>
      <c r="S664" s="36" t="s">
        <v>792</v>
      </c>
      <c r="T664" s="37" t="s">
        <v>472</v>
      </c>
      <c r="U664" s="206" t="b">
        <f t="shared" si="63"/>
        <v>0</v>
      </c>
      <c r="V664" s="38" t="b">
        <f t="shared" si="62"/>
        <v>0</v>
      </c>
      <c r="W664" s="203" t="b">
        <f t="shared" si="64"/>
        <v>1</v>
      </c>
      <c r="X664" s="39" t="s">
        <v>26</v>
      </c>
      <c r="Y664" s="40" t="s">
        <v>50</v>
      </c>
      <c r="Z664" s="41">
        <v>20</v>
      </c>
      <c r="AA664" s="42" t="s">
        <v>241</v>
      </c>
      <c r="AB664" s="43" t="s">
        <v>29</v>
      </c>
      <c r="AC664" s="43" t="s">
        <v>29</v>
      </c>
      <c r="AD664" s="183" t="s">
        <v>129</v>
      </c>
      <c r="AE664" s="43" t="s">
        <v>129</v>
      </c>
      <c r="AF664" s="184" t="s">
        <v>29</v>
      </c>
      <c r="AG664" s="43" t="s">
        <v>30</v>
      </c>
      <c r="AH664" s="43" t="s">
        <v>30</v>
      </c>
      <c r="AI664" s="46" t="s">
        <v>29</v>
      </c>
    </row>
    <row r="665" spans="18:35" ht="19.5" customHeight="1">
      <c r="R665" s="35" t="s">
        <v>791</v>
      </c>
      <c r="S665" s="36" t="s">
        <v>793</v>
      </c>
      <c r="T665" s="37" t="s">
        <v>472</v>
      </c>
      <c r="U665" s="206" t="b">
        <f t="shared" si="63"/>
        <v>0</v>
      </c>
      <c r="V665" s="38" t="b">
        <f t="shared" si="62"/>
        <v>0</v>
      </c>
      <c r="W665" s="203" t="b">
        <f t="shared" si="64"/>
        <v>1</v>
      </c>
      <c r="X665" s="39" t="s">
        <v>26</v>
      </c>
      <c r="Y665" s="40" t="s">
        <v>50</v>
      </c>
      <c r="Z665" s="41">
        <v>12</v>
      </c>
      <c r="AA665" s="42" t="s">
        <v>241</v>
      </c>
      <c r="AB665" s="43" t="s">
        <v>29</v>
      </c>
      <c r="AC665" s="43" t="s">
        <v>29</v>
      </c>
      <c r="AD665" s="183" t="s">
        <v>129</v>
      </c>
      <c r="AE665" s="43" t="s">
        <v>129</v>
      </c>
      <c r="AF665" s="184" t="s">
        <v>29</v>
      </c>
      <c r="AG665" s="43" t="s">
        <v>30</v>
      </c>
      <c r="AH665" s="43" t="s">
        <v>30</v>
      </c>
      <c r="AI665" s="46" t="s">
        <v>29</v>
      </c>
    </row>
    <row r="666" spans="18:35" ht="19.5" customHeight="1">
      <c r="R666" s="35" t="s">
        <v>791</v>
      </c>
      <c r="S666" s="36" t="s">
        <v>483</v>
      </c>
      <c r="T666" s="37" t="s">
        <v>472</v>
      </c>
      <c r="U666" s="206" t="b">
        <f t="shared" si="63"/>
        <v>0</v>
      </c>
      <c r="V666" s="38" t="b">
        <f t="shared" si="62"/>
        <v>0</v>
      </c>
      <c r="W666" s="203" t="b">
        <f t="shared" si="64"/>
        <v>1</v>
      </c>
      <c r="X666" s="39" t="s">
        <v>26</v>
      </c>
      <c r="Y666" s="40" t="s">
        <v>50</v>
      </c>
      <c r="Z666" s="41">
        <v>19</v>
      </c>
      <c r="AA666" s="42" t="s">
        <v>241</v>
      </c>
      <c r="AB666" s="43" t="s">
        <v>29</v>
      </c>
      <c r="AC666" s="43" t="s">
        <v>29</v>
      </c>
      <c r="AD666" s="183" t="s">
        <v>129</v>
      </c>
      <c r="AE666" s="43" t="s">
        <v>129</v>
      </c>
      <c r="AF666" s="184" t="s">
        <v>29</v>
      </c>
      <c r="AG666" s="43" t="s">
        <v>30</v>
      </c>
      <c r="AH666" s="43" t="s">
        <v>30</v>
      </c>
      <c r="AI666" s="46" t="s">
        <v>29</v>
      </c>
    </row>
    <row r="667" spans="18:35" ht="19.5" customHeight="1">
      <c r="R667" s="35" t="s">
        <v>791</v>
      </c>
      <c r="S667" s="36" t="s">
        <v>449</v>
      </c>
      <c r="T667" s="37" t="s">
        <v>472</v>
      </c>
      <c r="U667" s="206" t="b">
        <f t="shared" si="63"/>
        <v>0</v>
      </c>
      <c r="V667" s="38" t="b">
        <f t="shared" si="62"/>
        <v>0</v>
      </c>
      <c r="W667" s="203" t="b">
        <f t="shared" si="64"/>
        <v>1</v>
      </c>
      <c r="X667" s="39" t="s">
        <v>26</v>
      </c>
      <c r="Y667" s="40" t="s">
        <v>50</v>
      </c>
      <c r="Z667" s="41">
        <v>18</v>
      </c>
      <c r="AA667" s="42" t="s">
        <v>241</v>
      </c>
      <c r="AB667" s="43" t="s">
        <v>29</v>
      </c>
      <c r="AC667" s="43" t="s">
        <v>29</v>
      </c>
      <c r="AD667" s="183" t="s">
        <v>129</v>
      </c>
      <c r="AE667" s="43" t="s">
        <v>129</v>
      </c>
      <c r="AF667" s="184" t="s">
        <v>29</v>
      </c>
      <c r="AG667" s="43" t="s">
        <v>30</v>
      </c>
      <c r="AH667" s="43" t="s">
        <v>30</v>
      </c>
      <c r="AI667" s="46" t="s">
        <v>29</v>
      </c>
    </row>
    <row r="668" spans="18:35" ht="19.5" customHeight="1">
      <c r="R668" s="35" t="s">
        <v>791</v>
      </c>
      <c r="S668" s="36" t="s">
        <v>390</v>
      </c>
      <c r="T668" s="37" t="s">
        <v>472</v>
      </c>
      <c r="U668" s="206" t="b">
        <f t="shared" si="63"/>
        <v>0</v>
      </c>
      <c r="V668" s="38" t="b">
        <f t="shared" si="62"/>
        <v>0</v>
      </c>
      <c r="W668" s="203" t="b">
        <f t="shared" si="64"/>
        <v>1</v>
      </c>
      <c r="X668" s="39" t="s">
        <v>26</v>
      </c>
      <c r="Y668" s="40" t="s">
        <v>50</v>
      </c>
      <c r="Z668" s="41">
        <v>17</v>
      </c>
      <c r="AA668" s="42" t="s">
        <v>241</v>
      </c>
      <c r="AB668" s="43" t="s">
        <v>29</v>
      </c>
      <c r="AC668" s="43" t="s">
        <v>29</v>
      </c>
      <c r="AD668" s="183" t="s">
        <v>129</v>
      </c>
      <c r="AE668" s="43" t="s">
        <v>129</v>
      </c>
      <c r="AF668" s="184" t="s">
        <v>29</v>
      </c>
      <c r="AG668" s="43" t="s">
        <v>30</v>
      </c>
      <c r="AH668" s="43" t="s">
        <v>30</v>
      </c>
      <c r="AI668" s="46" t="s">
        <v>29</v>
      </c>
    </row>
    <row r="669" spans="18:35" ht="19.5" customHeight="1">
      <c r="R669" s="35" t="s">
        <v>791</v>
      </c>
      <c r="S669" s="36" t="s">
        <v>394</v>
      </c>
      <c r="T669" s="37" t="s">
        <v>472</v>
      </c>
      <c r="U669" s="206" t="b">
        <f t="shared" si="63"/>
        <v>0</v>
      </c>
      <c r="V669" s="38" t="b">
        <f t="shared" si="62"/>
        <v>0</v>
      </c>
      <c r="W669" s="203" t="b">
        <f t="shared" si="64"/>
        <v>1</v>
      </c>
      <c r="X669" s="39" t="s">
        <v>26</v>
      </c>
      <c r="Y669" s="40" t="s">
        <v>50</v>
      </c>
      <c r="Z669" s="41">
        <v>8</v>
      </c>
      <c r="AA669" s="42" t="s">
        <v>241</v>
      </c>
      <c r="AB669" s="43" t="s">
        <v>29</v>
      </c>
      <c r="AC669" s="43" t="s">
        <v>29</v>
      </c>
      <c r="AD669" s="183" t="s">
        <v>129</v>
      </c>
      <c r="AE669" s="43" t="s">
        <v>129</v>
      </c>
      <c r="AF669" s="184" t="s">
        <v>29</v>
      </c>
      <c r="AG669" s="43" t="s">
        <v>30</v>
      </c>
      <c r="AH669" s="43" t="s">
        <v>30</v>
      </c>
      <c r="AI669" s="46" t="s">
        <v>29</v>
      </c>
    </row>
    <row r="670" spans="18:35" ht="19.5" customHeight="1">
      <c r="R670" s="35" t="s">
        <v>791</v>
      </c>
      <c r="S670" s="36" t="s">
        <v>459</v>
      </c>
      <c r="T670" s="37" t="s">
        <v>472</v>
      </c>
      <c r="U670" s="206" t="b">
        <f t="shared" si="63"/>
        <v>0</v>
      </c>
      <c r="V670" s="38" t="b">
        <f t="shared" si="62"/>
        <v>0</v>
      </c>
      <c r="W670" s="203" t="b">
        <f t="shared" si="64"/>
        <v>1</v>
      </c>
      <c r="X670" s="39" t="s">
        <v>26</v>
      </c>
      <c r="Y670" s="40" t="s">
        <v>50</v>
      </c>
      <c r="Z670" s="41">
        <v>10</v>
      </c>
      <c r="AA670" s="42" t="s">
        <v>241</v>
      </c>
      <c r="AB670" s="43" t="s">
        <v>29</v>
      </c>
      <c r="AC670" s="43" t="s">
        <v>29</v>
      </c>
      <c r="AD670" s="183" t="s">
        <v>129</v>
      </c>
      <c r="AE670" s="43" t="s">
        <v>129</v>
      </c>
      <c r="AF670" s="184" t="s">
        <v>29</v>
      </c>
      <c r="AG670" s="43" t="s">
        <v>30</v>
      </c>
      <c r="AH670" s="43" t="s">
        <v>30</v>
      </c>
      <c r="AI670" s="46" t="s">
        <v>29</v>
      </c>
    </row>
    <row r="671" spans="18:35" ht="19.5" customHeight="1">
      <c r="R671" s="35" t="s">
        <v>791</v>
      </c>
      <c r="S671" s="36" t="s">
        <v>699</v>
      </c>
      <c r="T671" s="37" t="s">
        <v>472</v>
      </c>
      <c r="U671" s="206" t="b">
        <f t="shared" si="63"/>
        <v>0</v>
      </c>
      <c r="V671" s="38" t="b">
        <f t="shared" si="62"/>
        <v>0</v>
      </c>
      <c r="W671" s="203" t="b">
        <f t="shared" si="64"/>
        <v>1</v>
      </c>
      <c r="X671" s="39" t="s">
        <v>26</v>
      </c>
      <c r="Y671" s="40" t="s">
        <v>50</v>
      </c>
      <c r="Z671" s="41">
        <v>11</v>
      </c>
      <c r="AA671" s="42" t="s">
        <v>241</v>
      </c>
      <c r="AB671" s="43" t="s">
        <v>29</v>
      </c>
      <c r="AC671" s="43" t="s">
        <v>29</v>
      </c>
      <c r="AD671" s="183" t="s">
        <v>129</v>
      </c>
      <c r="AE671" s="43" t="s">
        <v>129</v>
      </c>
      <c r="AF671" s="184" t="s">
        <v>29</v>
      </c>
      <c r="AG671" s="43" t="s">
        <v>30</v>
      </c>
      <c r="AH671" s="43" t="s">
        <v>30</v>
      </c>
      <c r="AI671" s="46" t="s">
        <v>29</v>
      </c>
    </row>
    <row r="672" spans="18:35" ht="19.5" customHeight="1">
      <c r="R672" s="35" t="s">
        <v>791</v>
      </c>
      <c r="S672" s="36" t="s">
        <v>794</v>
      </c>
      <c r="T672" s="37" t="s">
        <v>472</v>
      </c>
      <c r="U672" s="206" t="b">
        <f t="shared" si="63"/>
        <v>0</v>
      </c>
      <c r="V672" s="38" t="b">
        <f t="shared" si="62"/>
        <v>0</v>
      </c>
      <c r="W672" s="203" t="b">
        <f t="shared" si="64"/>
        <v>1</v>
      </c>
      <c r="X672" s="39" t="s">
        <v>26</v>
      </c>
      <c r="Y672" s="40" t="s">
        <v>50</v>
      </c>
      <c r="Z672" s="41">
        <v>7</v>
      </c>
      <c r="AA672" s="42" t="s">
        <v>241</v>
      </c>
      <c r="AB672" s="43" t="s">
        <v>29</v>
      </c>
      <c r="AC672" s="43" t="s">
        <v>29</v>
      </c>
      <c r="AD672" s="183" t="s">
        <v>129</v>
      </c>
      <c r="AE672" s="43" t="s">
        <v>129</v>
      </c>
      <c r="AF672" s="184" t="s">
        <v>29</v>
      </c>
      <c r="AG672" s="43" t="s">
        <v>30</v>
      </c>
      <c r="AH672" s="43" t="s">
        <v>30</v>
      </c>
      <c r="AI672" s="46" t="s">
        <v>29</v>
      </c>
    </row>
    <row r="673" spans="18:35" ht="19.5" customHeight="1">
      <c r="R673" s="35" t="s">
        <v>791</v>
      </c>
      <c r="S673" s="36" t="s">
        <v>641</v>
      </c>
      <c r="T673" s="37" t="s">
        <v>472</v>
      </c>
      <c r="U673" s="206" t="b">
        <f t="shared" si="63"/>
        <v>0</v>
      </c>
      <c r="V673" s="38" t="b">
        <f t="shared" si="62"/>
        <v>0</v>
      </c>
      <c r="W673" s="203" t="b">
        <f t="shared" si="64"/>
        <v>1</v>
      </c>
      <c r="X673" s="39" t="s">
        <v>26</v>
      </c>
      <c r="Y673" s="40" t="s">
        <v>50</v>
      </c>
      <c r="Z673" s="41">
        <v>21</v>
      </c>
      <c r="AA673" s="42" t="s">
        <v>241</v>
      </c>
      <c r="AB673" s="43" t="s">
        <v>29</v>
      </c>
      <c r="AC673" s="43" t="s">
        <v>29</v>
      </c>
      <c r="AD673" s="183" t="s">
        <v>129</v>
      </c>
      <c r="AE673" s="43" t="s">
        <v>129</v>
      </c>
      <c r="AF673" s="184" t="s">
        <v>29</v>
      </c>
      <c r="AG673" s="43" t="s">
        <v>30</v>
      </c>
      <c r="AH673" s="43" t="s">
        <v>30</v>
      </c>
      <c r="AI673" s="46" t="s">
        <v>29</v>
      </c>
    </row>
    <row r="674" spans="18:35" ht="19.5" customHeight="1">
      <c r="R674" s="35" t="s">
        <v>791</v>
      </c>
      <c r="S674" s="36" t="s">
        <v>587</v>
      </c>
      <c r="T674" s="37" t="s">
        <v>472</v>
      </c>
      <c r="U674" s="206" t="b">
        <f t="shared" si="63"/>
        <v>0</v>
      </c>
      <c r="V674" s="38" t="b">
        <f t="shared" si="62"/>
        <v>0</v>
      </c>
      <c r="W674" s="203" t="b">
        <f t="shared" si="64"/>
        <v>1</v>
      </c>
      <c r="X674" s="39" t="s">
        <v>26</v>
      </c>
      <c r="Y674" s="40" t="s">
        <v>50</v>
      </c>
      <c r="Z674" s="41">
        <v>23</v>
      </c>
      <c r="AA674" s="42" t="s">
        <v>241</v>
      </c>
      <c r="AB674" s="43" t="s">
        <v>29</v>
      </c>
      <c r="AC674" s="43" t="s">
        <v>29</v>
      </c>
      <c r="AD674" s="183" t="s">
        <v>129</v>
      </c>
      <c r="AE674" s="43" t="s">
        <v>129</v>
      </c>
      <c r="AF674" s="184" t="s">
        <v>29</v>
      </c>
      <c r="AG674" s="43" t="s">
        <v>30</v>
      </c>
      <c r="AH674" s="43" t="s">
        <v>30</v>
      </c>
      <c r="AI674" s="46" t="s">
        <v>29</v>
      </c>
    </row>
    <row r="675" spans="18:35" ht="19.5" customHeight="1">
      <c r="R675" s="35" t="s">
        <v>791</v>
      </c>
      <c r="S675" s="36" t="s">
        <v>795</v>
      </c>
      <c r="T675" s="37" t="s">
        <v>472</v>
      </c>
      <c r="U675" s="206" t="b">
        <f t="shared" si="63"/>
        <v>0</v>
      </c>
      <c r="V675" s="38" t="b">
        <f t="shared" si="62"/>
        <v>0</v>
      </c>
      <c r="W675" s="203" t="b">
        <f t="shared" si="64"/>
        <v>1</v>
      </c>
      <c r="X675" s="39" t="s">
        <v>26</v>
      </c>
      <c r="Y675" s="40" t="s">
        <v>50</v>
      </c>
      <c r="Z675" s="41">
        <v>20</v>
      </c>
      <c r="AA675" s="42" t="s">
        <v>241</v>
      </c>
      <c r="AB675" s="43" t="s">
        <v>29</v>
      </c>
      <c r="AC675" s="43" t="s">
        <v>29</v>
      </c>
      <c r="AD675" s="183" t="s">
        <v>129</v>
      </c>
      <c r="AE675" s="43" t="s">
        <v>129</v>
      </c>
      <c r="AF675" s="184" t="s">
        <v>29</v>
      </c>
      <c r="AG675" s="43" t="s">
        <v>30</v>
      </c>
      <c r="AH675" s="43" t="s">
        <v>30</v>
      </c>
      <c r="AI675" s="46" t="s">
        <v>29</v>
      </c>
    </row>
    <row r="676" spans="18:35" ht="19.5" customHeight="1">
      <c r="R676" s="35" t="s">
        <v>791</v>
      </c>
      <c r="S676" s="36" t="s">
        <v>796</v>
      </c>
      <c r="T676" s="37" t="s">
        <v>472</v>
      </c>
      <c r="U676" s="206" t="b">
        <f t="shared" si="63"/>
        <v>0</v>
      </c>
      <c r="V676" s="38" t="b">
        <f t="shared" si="62"/>
        <v>0</v>
      </c>
      <c r="W676" s="203" t="b">
        <f t="shared" si="64"/>
        <v>1</v>
      </c>
      <c r="X676" s="39" t="s">
        <v>76</v>
      </c>
      <c r="Y676" s="40" t="s">
        <v>50</v>
      </c>
      <c r="Z676" s="41">
        <v>24</v>
      </c>
      <c r="AA676" s="42" t="s">
        <v>241</v>
      </c>
      <c r="AB676" s="43" t="s">
        <v>29</v>
      </c>
      <c r="AC676" s="43" t="s">
        <v>29</v>
      </c>
      <c r="AD676" s="183" t="s">
        <v>129</v>
      </c>
      <c r="AE676" s="43" t="s">
        <v>129</v>
      </c>
      <c r="AF676" s="184" t="s">
        <v>29</v>
      </c>
      <c r="AG676" s="43" t="s">
        <v>30</v>
      </c>
      <c r="AH676" s="43" t="s">
        <v>30</v>
      </c>
      <c r="AI676" s="46" t="s">
        <v>29</v>
      </c>
    </row>
    <row r="677" spans="18:35" ht="19.5" customHeight="1">
      <c r="R677" s="35" t="s">
        <v>791</v>
      </c>
      <c r="S677" s="36" t="s">
        <v>443</v>
      </c>
      <c r="T677" s="37" t="s">
        <v>472</v>
      </c>
      <c r="U677" s="206" t="b">
        <f t="shared" si="63"/>
        <v>0</v>
      </c>
      <c r="V677" s="38" t="b">
        <f t="shared" si="62"/>
        <v>0</v>
      </c>
      <c r="W677" s="203" t="b">
        <f t="shared" si="64"/>
        <v>1</v>
      </c>
      <c r="X677" s="39" t="s">
        <v>76</v>
      </c>
      <c r="Y677" s="40" t="s">
        <v>50</v>
      </c>
      <c r="Z677" s="41">
        <v>10</v>
      </c>
      <c r="AA677" s="42" t="s">
        <v>241</v>
      </c>
      <c r="AB677" s="43" t="s">
        <v>29</v>
      </c>
      <c r="AC677" s="43" t="s">
        <v>29</v>
      </c>
      <c r="AD677" s="183" t="s">
        <v>129</v>
      </c>
      <c r="AE677" s="43" t="s">
        <v>129</v>
      </c>
      <c r="AF677" s="184" t="s">
        <v>29</v>
      </c>
      <c r="AG677" s="43" t="s">
        <v>30</v>
      </c>
      <c r="AH677" s="43" t="s">
        <v>30</v>
      </c>
      <c r="AI677" s="46" t="s">
        <v>29</v>
      </c>
    </row>
    <row r="678" spans="18:35" ht="19.5" customHeight="1">
      <c r="R678" s="35" t="s">
        <v>791</v>
      </c>
      <c r="S678" s="36" t="s">
        <v>797</v>
      </c>
      <c r="T678" s="37" t="s">
        <v>472</v>
      </c>
      <c r="U678" s="206" t="b">
        <f t="shared" si="63"/>
        <v>0</v>
      </c>
      <c r="V678" s="38" t="b">
        <f t="shared" si="62"/>
        <v>0</v>
      </c>
      <c r="W678" s="203" t="b">
        <f t="shared" si="64"/>
        <v>1</v>
      </c>
      <c r="X678" s="39" t="s">
        <v>76</v>
      </c>
      <c r="Y678" s="40" t="s">
        <v>50</v>
      </c>
      <c r="Z678" s="41">
        <v>24</v>
      </c>
      <c r="AA678" s="42" t="s">
        <v>241</v>
      </c>
      <c r="AB678" s="43" t="s">
        <v>29</v>
      </c>
      <c r="AC678" s="43" t="s">
        <v>29</v>
      </c>
      <c r="AD678" s="183" t="s">
        <v>129</v>
      </c>
      <c r="AE678" s="43" t="s">
        <v>129</v>
      </c>
      <c r="AF678" s="184" t="s">
        <v>29</v>
      </c>
      <c r="AG678" s="43" t="s">
        <v>30</v>
      </c>
      <c r="AH678" s="43" t="s">
        <v>30</v>
      </c>
      <c r="AI678" s="46" t="s">
        <v>29</v>
      </c>
    </row>
    <row r="679" spans="18:35" ht="19.5" customHeight="1">
      <c r="R679" s="35" t="s">
        <v>791</v>
      </c>
      <c r="S679" s="36" t="s">
        <v>384</v>
      </c>
      <c r="T679" s="37" t="s">
        <v>472</v>
      </c>
      <c r="U679" s="206" t="b">
        <f t="shared" si="63"/>
        <v>0</v>
      </c>
      <c r="V679" s="38" t="b">
        <f t="shared" si="62"/>
        <v>0</v>
      </c>
      <c r="W679" s="203" t="b">
        <f t="shared" si="64"/>
        <v>1</v>
      </c>
      <c r="X679" s="39" t="s">
        <v>76</v>
      </c>
      <c r="Y679" s="40" t="s">
        <v>50</v>
      </c>
      <c r="Z679" s="41">
        <v>14</v>
      </c>
      <c r="AA679" s="42" t="s">
        <v>241</v>
      </c>
      <c r="AB679" s="43" t="s">
        <v>29</v>
      </c>
      <c r="AC679" s="43" t="s">
        <v>29</v>
      </c>
      <c r="AD679" s="183" t="s">
        <v>129</v>
      </c>
      <c r="AE679" s="43" t="s">
        <v>129</v>
      </c>
      <c r="AF679" s="184" t="s">
        <v>29</v>
      </c>
      <c r="AG679" s="43" t="s">
        <v>30</v>
      </c>
      <c r="AH679" s="43" t="s">
        <v>30</v>
      </c>
      <c r="AI679" s="46" t="s">
        <v>29</v>
      </c>
    </row>
    <row r="680" spans="18:35" ht="19.5" customHeight="1">
      <c r="R680" s="35" t="s">
        <v>791</v>
      </c>
      <c r="S680" s="36" t="s">
        <v>452</v>
      </c>
      <c r="T680" s="37" t="s">
        <v>472</v>
      </c>
      <c r="U680" s="206" t="b">
        <f t="shared" si="63"/>
        <v>0</v>
      </c>
      <c r="V680" s="38" t="b">
        <f t="shared" si="62"/>
        <v>0</v>
      </c>
      <c r="W680" s="203" t="b">
        <f t="shared" si="64"/>
        <v>1</v>
      </c>
      <c r="X680" s="39" t="s">
        <v>76</v>
      </c>
      <c r="Y680" s="40" t="s">
        <v>50</v>
      </c>
      <c r="Z680" s="41">
        <v>10</v>
      </c>
      <c r="AA680" s="42" t="s">
        <v>241</v>
      </c>
      <c r="AB680" s="43" t="s">
        <v>29</v>
      </c>
      <c r="AC680" s="43" t="s">
        <v>29</v>
      </c>
      <c r="AD680" s="183" t="s">
        <v>129</v>
      </c>
      <c r="AE680" s="43" t="s">
        <v>129</v>
      </c>
      <c r="AF680" s="184" t="s">
        <v>29</v>
      </c>
      <c r="AG680" s="43" t="s">
        <v>30</v>
      </c>
      <c r="AH680" s="43" t="s">
        <v>30</v>
      </c>
      <c r="AI680" s="46" t="s">
        <v>29</v>
      </c>
    </row>
    <row r="681" spans="18:35" ht="19.5" customHeight="1">
      <c r="R681" s="35" t="s">
        <v>791</v>
      </c>
      <c r="S681" s="36" t="s">
        <v>798</v>
      </c>
      <c r="T681" s="37" t="s">
        <v>472</v>
      </c>
      <c r="U681" s="206" t="b">
        <f t="shared" si="63"/>
        <v>0</v>
      </c>
      <c r="V681" s="38" t="b">
        <f t="shared" si="62"/>
        <v>0</v>
      </c>
      <c r="W681" s="203" t="b">
        <f t="shared" si="64"/>
        <v>1</v>
      </c>
      <c r="X681" s="39" t="s">
        <v>76</v>
      </c>
      <c r="Y681" s="40" t="s">
        <v>50</v>
      </c>
      <c r="Z681" s="41">
        <v>11</v>
      </c>
      <c r="AA681" s="42" t="s">
        <v>241</v>
      </c>
      <c r="AB681" s="43" t="s">
        <v>29</v>
      </c>
      <c r="AC681" s="43" t="s">
        <v>29</v>
      </c>
      <c r="AD681" s="183" t="s">
        <v>129</v>
      </c>
      <c r="AE681" s="43" t="s">
        <v>129</v>
      </c>
      <c r="AF681" s="184" t="s">
        <v>29</v>
      </c>
      <c r="AG681" s="43" t="s">
        <v>30</v>
      </c>
      <c r="AH681" s="43" t="s">
        <v>30</v>
      </c>
      <c r="AI681" s="46" t="s">
        <v>29</v>
      </c>
    </row>
    <row r="682" spans="18:35" ht="19.5" customHeight="1">
      <c r="R682" s="35" t="s">
        <v>791</v>
      </c>
      <c r="S682" s="36" t="s">
        <v>627</v>
      </c>
      <c r="T682" s="37" t="s">
        <v>472</v>
      </c>
      <c r="U682" s="206" t="b">
        <f t="shared" si="63"/>
        <v>0</v>
      </c>
      <c r="V682" s="38" t="b">
        <f t="shared" ref="V682:V745" si="65">IF(COUNTIF($J$15:$K$19,$Y682)=0,IF(COUNTIF($L$15:$M$19,$Y682)=0,IF(VLOOKUP($Y682,$N$15:$O$19,2,FALSE)="가 능",TRUE,FALSE),IF(VLOOKUP($Y682,$L$15:$M$19,2,FALSE)="가 능",TRUE,FALSE)),IF(VLOOKUP($Y682,$J$15:$K$19,2,FALSE)="가 능",TRUE,FALSE))</f>
        <v>0</v>
      </c>
      <c r="W682" s="203" t="b">
        <f t="shared" si="64"/>
        <v>1</v>
      </c>
      <c r="X682" s="39" t="s">
        <v>76</v>
      </c>
      <c r="Y682" s="40" t="s">
        <v>50</v>
      </c>
      <c r="Z682" s="41">
        <v>22</v>
      </c>
      <c r="AA682" s="42" t="s">
        <v>241</v>
      </c>
      <c r="AB682" s="43" t="s">
        <v>29</v>
      </c>
      <c r="AC682" s="43" t="s">
        <v>29</v>
      </c>
      <c r="AD682" s="183" t="s">
        <v>129</v>
      </c>
      <c r="AE682" s="43" t="s">
        <v>129</v>
      </c>
      <c r="AF682" s="184" t="s">
        <v>29</v>
      </c>
      <c r="AG682" s="43" t="s">
        <v>30</v>
      </c>
      <c r="AH682" s="43" t="s">
        <v>30</v>
      </c>
      <c r="AI682" s="46" t="s">
        <v>29</v>
      </c>
    </row>
    <row r="683" spans="18:35" ht="19.5" customHeight="1">
      <c r="R683" s="35" t="s">
        <v>791</v>
      </c>
      <c r="S683" s="36" t="s">
        <v>423</v>
      </c>
      <c r="T683" s="37" t="s">
        <v>472</v>
      </c>
      <c r="U683" s="206" t="b">
        <f t="shared" si="63"/>
        <v>0</v>
      </c>
      <c r="V683" s="38" t="b">
        <f t="shared" si="65"/>
        <v>0</v>
      </c>
      <c r="W683" s="203" t="b">
        <f t="shared" si="64"/>
        <v>1</v>
      </c>
      <c r="X683" s="39" t="s">
        <v>76</v>
      </c>
      <c r="Y683" s="40" t="s">
        <v>50</v>
      </c>
      <c r="Z683" s="41">
        <v>22</v>
      </c>
      <c r="AA683" s="42" t="s">
        <v>241</v>
      </c>
      <c r="AB683" s="43" t="s">
        <v>29</v>
      </c>
      <c r="AC683" s="43" t="s">
        <v>29</v>
      </c>
      <c r="AD683" s="183" t="s">
        <v>129</v>
      </c>
      <c r="AE683" s="43" t="s">
        <v>129</v>
      </c>
      <c r="AF683" s="184" t="s">
        <v>29</v>
      </c>
      <c r="AG683" s="43" t="s">
        <v>30</v>
      </c>
      <c r="AH683" s="43" t="s">
        <v>30</v>
      </c>
      <c r="AI683" s="46" t="s">
        <v>29</v>
      </c>
    </row>
    <row r="684" spans="18:35" ht="19.5" customHeight="1">
      <c r="R684" s="35" t="s">
        <v>791</v>
      </c>
      <c r="S684" s="36" t="s">
        <v>799</v>
      </c>
      <c r="T684" s="37" t="s">
        <v>472</v>
      </c>
      <c r="U684" s="206" t="b">
        <f t="shared" si="63"/>
        <v>0</v>
      </c>
      <c r="V684" s="38" t="b">
        <f t="shared" si="65"/>
        <v>0</v>
      </c>
      <c r="W684" s="203" t="b">
        <f t="shared" si="64"/>
        <v>1</v>
      </c>
      <c r="X684" s="39" t="s">
        <v>76</v>
      </c>
      <c r="Y684" s="40" t="s">
        <v>50</v>
      </c>
      <c r="Z684" s="41">
        <v>20</v>
      </c>
      <c r="AA684" s="42" t="s">
        <v>241</v>
      </c>
      <c r="AB684" s="43" t="s">
        <v>29</v>
      </c>
      <c r="AC684" s="43" t="s">
        <v>29</v>
      </c>
      <c r="AD684" s="183" t="s">
        <v>129</v>
      </c>
      <c r="AE684" s="43" t="s">
        <v>129</v>
      </c>
      <c r="AF684" s="184" t="s">
        <v>29</v>
      </c>
      <c r="AG684" s="43" t="s">
        <v>30</v>
      </c>
      <c r="AH684" s="43" t="s">
        <v>30</v>
      </c>
      <c r="AI684" s="46" t="s">
        <v>29</v>
      </c>
    </row>
    <row r="685" spans="18:35" ht="19.5" customHeight="1">
      <c r="R685" s="35" t="s">
        <v>791</v>
      </c>
      <c r="S685" s="36" t="s">
        <v>800</v>
      </c>
      <c r="T685" s="37" t="s">
        <v>472</v>
      </c>
      <c r="U685" s="206" t="b">
        <f t="shared" si="63"/>
        <v>0</v>
      </c>
      <c r="V685" s="38" t="b">
        <f t="shared" si="65"/>
        <v>0</v>
      </c>
      <c r="W685" s="203" t="b">
        <f t="shared" si="64"/>
        <v>1</v>
      </c>
      <c r="X685" s="39" t="s">
        <v>76</v>
      </c>
      <c r="Y685" s="40" t="s">
        <v>50</v>
      </c>
      <c r="Z685" s="41">
        <v>10</v>
      </c>
      <c r="AA685" s="42" t="s">
        <v>241</v>
      </c>
      <c r="AB685" s="43" t="s">
        <v>29</v>
      </c>
      <c r="AC685" s="43" t="s">
        <v>29</v>
      </c>
      <c r="AD685" s="183" t="s">
        <v>129</v>
      </c>
      <c r="AE685" s="43" t="s">
        <v>129</v>
      </c>
      <c r="AF685" s="184" t="s">
        <v>29</v>
      </c>
      <c r="AG685" s="43" t="s">
        <v>30</v>
      </c>
      <c r="AH685" s="43" t="s">
        <v>30</v>
      </c>
      <c r="AI685" s="46" t="s">
        <v>29</v>
      </c>
    </row>
    <row r="686" spans="18:35" ht="19.5" customHeight="1">
      <c r="R686" s="35" t="s">
        <v>791</v>
      </c>
      <c r="S686" s="36" t="s">
        <v>801</v>
      </c>
      <c r="T686" s="37" t="s">
        <v>472</v>
      </c>
      <c r="U686" s="206" t="b">
        <f t="shared" si="63"/>
        <v>0</v>
      </c>
      <c r="V686" s="38" t="b">
        <f t="shared" si="65"/>
        <v>0</v>
      </c>
      <c r="W686" s="203" t="b">
        <f t="shared" si="64"/>
        <v>1</v>
      </c>
      <c r="X686" s="39" t="s">
        <v>76</v>
      </c>
      <c r="Y686" s="40" t="s">
        <v>50</v>
      </c>
      <c r="Z686" s="41">
        <v>8</v>
      </c>
      <c r="AA686" s="42" t="s">
        <v>241</v>
      </c>
      <c r="AB686" s="43" t="s">
        <v>29</v>
      </c>
      <c r="AC686" s="43" t="s">
        <v>29</v>
      </c>
      <c r="AD686" s="183" t="s">
        <v>129</v>
      </c>
      <c r="AE686" s="43" t="s">
        <v>129</v>
      </c>
      <c r="AF686" s="184" t="s">
        <v>29</v>
      </c>
      <c r="AG686" s="43" t="s">
        <v>30</v>
      </c>
      <c r="AH686" s="43" t="s">
        <v>30</v>
      </c>
      <c r="AI686" s="46" t="s">
        <v>29</v>
      </c>
    </row>
    <row r="687" spans="18:35" ht="19.5" customHeight="1">
      <c r="R687" s="35" t="s">
        <v>791</v>
      </c>
      <c r="S687" s="36" t="s">
        <v>429</v>
      </c>
      <c r="T687" s="37" t="s">
        <v>472</v>
      </c>
      <c r="U687" s="206" t="b">
        <f t="shared" si="63"/>
        <v>0</v>
      </c>
      <c r="V687" s="38" t="b">
        <f t="shared" si="65"/>
        <v>0</v>
      </c>
      <c r="W687" s="203" t="b">
        <f t="shared" si="64"/>
        <v>1</v>
      </c>
      <c r="X687" s="39" t="s">
        <v>76</v>
      </c>
      <c r="Y687" s="40" t="s">
        <v>50</v>
      </c>
      <c r="Z687" s="41">
        <v>14</v>
      </c>
      <c r="AA687" s="42" t="s">
        <v>241</v>
      </c>
      <c r="AB687" s="43" t="s">
        <v>29</v>
      </c>
      <c r="AC687" s="43" t="s">
        <v>29</v>
      </c>
      <c r="AD687" s="183" t="s">
        <v>129</v>
      </c>
      <c r="AE687" s="43" t="s">
        <v>129</v>
      </c>
      <c r="AF687" s="184" t="s">
        <v>29</v>
      </c>
      <c r="AG687" s="43" t="s">
        <v>30</v>
      </c>
      <c r="AH687" s="43" t="s">
        <v>30</v>
      </c>
      <c r="AI687" s="46" t="s">
        <v>29</v>
      </c>
    </row>
    <row r="688" spans="18:35" ht="19.5" customHeight="1">
      <c r="R688" s="35" t="s">
        <v>24</v>
      </c>
      <c r="S688" s="36" t="s">
        <v>802</v>
      </c>
      <c r="T688" s="37" t="s">
        <v>472</v>
      </c>
      <c r="U688" s="206" t="b">
        <f t="shared" si="63"/>
        <v>1</v>
      </c>
      <c r="V688" s="38" t="b">
        <f t="shared" si="65"/>
        <v>1</v>
      </c>
      <c r="W688" s="203" t="b">
        <f t="shared" si="64"/>
        <v>1</v>
      </c>
      <c r="X688" s="39" t="s">
        <v>26</v>
      </c>
      <c r="Y688" s="40" t="s">
        <v>73</v>
      </c>
      <c r="Z688" s="41">
        <v>20</v>
      </c>
      <c r="AA688" s="52" t="s">
        <v>803</v>
      </c>
      <c r="AB688" s="43" t="s">
        <v>29</v>
      </c>
      <c r="AC688" s="43" t="s">
        <v>29</v>
      </c>
      <c r="AD688" s="183" t="s">
        <v>99</v>
      </c>
      <c r="AE688" s="43" t="s">
        <v>99</v>
      </c>
      <c r="AF688" s="184" t="s">
        <v>29</v>
      </c>
      <c r="AG688" s="43" t="s">
        <v>29</v>
      </c>
      <c r="AH688" s="43" t="s">
        <v>99</v>
      </c>
      <c r="AI688" s="46" t="s">
        <v>99</v>
      </c>
    </row>
    <row r="689" spans="18:35" ht="19.5" customHeight="1">
      <c r="R689" s="35" t="s">
        <v>24</v>
      </c>
      <c r="S689" s="36" t="s">
        <v>804</v>
      </c>
      <c r="T689" s="37" t="s">
        <v>472</v>
      </c>
      <c r="U689" s="206" t="b">
        <f t="shared" si="63"/>
        <v>1</v>
      </c>
      <c r="V689" s="38" t="b">
        <f t="shared" si="65"/>
        <v>1</v>
      </c>
      <c r="W689" s="203" t="b">
        <f t="shared" si="64"/>
        <v>1</v>
      </c>
      <c r="X689" s="39" t="s">
        <v>26</v>
      </c>
      <c r="Y689" s="40" t="s">
        <v>73</v>
      </c>
      <c r="Z689" s="41">
        <v>15</v>
      </c>
      <c r="AA689" s="52" t="s">
        <v>803</v>
      </c>
      <c r="AB689" s="43" t="s">
        <v>29</v>
      </c>
      <c r="AC689" s="43" t="s">
        <v>29</v>
      </c>
      <c r="AD689" s="183" t="s">
        <v>99</v>
      </c>
      <c r="AE689" s="43" t="s">
        <v>99</v>
      </c>
      <c r="AF689" s="184" t="s">
        <v>29</v>
      </c>
      <c r="AG689" s="43" t="s">
        <v>29</v>
      </c>
      <c r="AH689" s="43" t="s">
        <v>99</v>
      </c>
      <c r="AI689" s="46" t="s">
        <v>99</v>
      </c>
    </row>
    <row r="690" spans="18:35" ht="19.5" customHeight="1">
      <c r="R690" s="35" t="s">
        <v>24</v>
      </c>
      <c r="S690" s="36" t="s">
        <v>389</v>
      </c>
      <c r="T690" s="37" t="s">
        <v>472</v>
      </c>
      <c r="U690" s="206" t="b">
        <f t="shared" si="63"/>
        <v>1</v>
      </c>
      <c r="V690" s="38" t="b">
        <f t="shared" si="65"/>
        <v>1</v>
      </c>
      <c r="W690" s="203" t="b">
        <f t="shared" si="64"/>
        <v>1</v>
      </c>
      <c r="X690" s="39" t="s">
        <v>26</v>
      </c>
      <c r="Y690" s="40" t="s">
        <v>73</v>
      </c>
      <c r="Z690" s="41">
        <v>16</v>
      </c>
      <c r="AA690" s="52" t="s">
        <v>803</v>
      </c>
      <c r="AB690" s="43" t="s">
        <v>29</v>
      </c>
      <c r="AC690" s="43" t="s">
        <v>29</v>
      </c>
      <c r="AD690" s="183" t="s">
        <v>99</v>
      </c>
      <c r="AE690" s="43" t="s">
        <v>99</v>
      </c>
      <c r="AF690" s="184" t="s">
        <v>29</v>
      </c>
      <c r="AG690" s="43" t="s">
        <v>29</v>
      </c>
      <c r="AH690" s="43" t="s">
        <v>99</v>
      </c>
      <c r="AI690" s="46" t="s">
        <v>99</v>
      </c>
    </row>
    <row r="691" spans="18:35" ht="19.5" customHeight="1">
      <c r="R691" s="35" t="s">
        <v>24</v>
      </c>
      <c r="S691" s="36" t="s">
        <v>390</v>
      </c>
      <c r="T691" s="37" t="s">
        <v>472</v>
      </c>
      <c r="U691" s="206" t="b">
        <f t="shared" si="63"/>
        <v>1</v>
      </c>
      <c r="V691" s="38" t="b">
        <f t="shared" si="65"/>
        <v>1</v>
      </c>
      <c r="W691" s="203" t="b">
        <f t="shared" si="64"/>
        <v>1</v>
      </c>
      <c r="X691" s="39" t="s">
        <v>26</v>
      </c>
      <c r="Y691" s="40" t="s">
        <v>73</v>
      </c>
      <c r="Z691" s="41">
        <v>16</v>
      </c>
      <c r="AA691" s="52" t="s">
        <v>803</v>
      </c>
      <c r="AB691" s="43" t="s">
        <v>29</v>
      </c>
      <c r="AC691" s="43" t="s">
        <v>29</v>
      </c>
      <c r="AD691" s="183" t="s">
        <v>99</v>
      </c>
      <c r="AE691" s="43" t="s">
        <v>99</v>
      </c>
      <c r="AF691" s="184" t="s">
        <v>29</v>
      </c>
      <c r="AG691" s="43" t="s">
        <v>29</v>
      </c>
      <c r="AH691" s="43" t="s">
        <v>99</v>
      </c>
      <c r="AI691" s="46" t="s">
        <v>99</v>
      </c>
    </row>
    <row r="692" spans="18:35" ht="19.5" customHeight="1">
      <c r="R692" s="35" t="s">
        <v>24</v>
      </c>
      <c r="S692" s="36" t="s">
        <v>641</v>
      </c>
      <c r="T692" s="37" t="s">
        <v>472</v>
      </c>
      <c r="U692" s="206" t="b">
        <f t="shared" si="63"/>
        <v>1</v>
      </c>
      <c r="V692" s="38" t="b">
        <f t="shared" si="65"/>
        <v>1</v>
      </c>
      <c r="W692" s="203" t="b">
        <f t="shared" si="64"/>
        <v>1</v>
      </c>
      <c r="X692" s="39" t="s">
        <v>26</v>
      </c>
      <c r="Y692" s="40" t="s">
        <v>73</v>
      </c>
      <c r="Z692" s="41">
        <v>18</v>
      </c>
      <c r="AA692" s="52" t="s">
        <v>803</v>
      </c>
      <c r="AB692" s="43" t="s">
        <v>29</v>
      </c>
      <c r="AC692" s="43" t="s">
        <v>29</v>
      </c>
      <c r="AD692" s="183" t="s">
        <v>99</v>
      </c>
      <c r="AE692" s="43" t="s">
        <v>99</v>
      </c>
      <c r="AF692" s="184" t="s">
        <v>29</v>
      </c>
      <c r="AG692" s="43" t="s">
        <v>29</v>
      </c>
      <c r="AH692" s="43" t="s">
        <v>99</v>
      </c>
      <c r="AI692" s="46" t="s">
        <v>99</v>
      </c>
    </row>
    <row r="693" spans="18:35" ht="19.5" customHeight="1">
      <c r="R693" s="35" t="s">
        <v>24</v>
      </c>
      <c r="S693" s="36" t="s">
        <v>805</v>
      </c>
      <c r="T693" s="37" t="s">
        <v>472</v>
      </c>
      <c r="U693" s="206" t="b">
        <f t="shared" si="63"/>
        <v>1</v>
      </c>
      <c r="V693" s="38" t="b">
        <f t="shared" si="65"/>
        <v>1</v>
      </c>
      <c r="W693" s="203" t="b">
        <f t="shared" si="64"/>
        <v>1</v>
      </c>
      <c r="X693" s="39" t="s">
        <v>26</v>
      </c>
      <c r="Y693" s="40" t="s">
        <v>73</v>
      </c>
      <c r="Z693" s="41">
        <v>15</v>
      </c>
      <c r="AA693" s="52" t="s">
        <v>803</v>
      </c>
      <c r="AB693" s="43" t="s">
        <v>29</v>
      </c>
      <c r="AC693" s="43" t="s">
        <v>29</v>
      </c>
      <c r="AD693" s="183" t="s">
        <v>99</v>
      </c>
      <c r="AE693" s="43" t="s">
        <v>99</v>
      </c>
      <c r="AF693" s="184" t="s">
        <v>29</v>
      </c>
      <c r="AG693" s="43" t="s">
        <v>29</v>
      </c>
      <c r="AH693" s="43" t="s">
        <v>99</v>
      </c>
      <c r="AI693" s="46" t="s">
        <v>99</v>
      </c>
    </row>
    <row r="694" spans="18:35" ht="19.5" customHeight="1">
      <c r="R694" s="35" t="s">
        <v>24</v>
      </c>
      <c r="S694" s="36" t="s">
        <v>423</v>
      </c>
      <c r="T694" s="37" t="s">
        <v>472</v>
      </c>
      <c r="U694" s="206" t="b">
        <f t="shared" si="63"/>
        <v>1</v>
      </c>
      <c r="V694" s="38" t="b">
        <f t="shared" si="65"/>
        <v>1</v>
      </c>
      <c r="W694" s="203" t="b">
        <f t="shared" si="64"/>
        <v>1</v>
      </c>
      <c r="X694" s="39" t="s">
        <v>26</v>
      </c>
      <c r="Y694" s="40" t="s">
        <v>73</v>
      </c>
      <c r="Z694" s="41">
        <v>37</v>
      </c>
      <c r="AA694" s="52" t="s">
        <v>803</v>
      </c>
      <c r="AB694" s="43" t="s">
        <v>29</v>
      </c>
      <c r="AC694" s="43" t="s">
        <v>29</v>
      </c>
      <c r="AD694" s="183" t="s">
        <v>99</v>
      </c>
      <c r="AE694" s="43" t="s">
        <v>99</v>
      </c>
      <c r="AF694" s="184" t="s">
        <v>29</v>
      </c>
      <c r="AG694" s="43" t="s">
        <v>29</v>
      </c>
      <c r="AH694" s="43" t="s">
        <v>99</v>
      </c>
      <c r="AI694" s="46" t="s">
        <v>99</v>
      </c>
    </row>
    <row r="695" spans="18:35" ht="19.5" customHeight="1">
      <c r="R695" s="35" t="s">
        <v>24</v>
      </c>
      <c r="S695" s="36" t="s">
        <v>806</v>
      </c>
      <c r="T695" s="37" t="s">
        <v>472</v>
      </c>
      <c r="U695" s="206" t="b">
        <f t="shared" si="63"/>
        <v>1</v>
      </c>
      <c r="V695" s="38" t="b">
        <f t="shared" si="65"/>
        <v>1</v>
      </c>
      <c r="W695" s="203" t="b">
        <f t="shared" si="64"/>
        <v>1</v>
      </c>
      <c r="X695" s="39" t="s">
        <v>26</v>
      </c>
      <c r="Y695" s="40" t="s">
        <v>73</v>
      </c>
      <c r="Z695" s="41">
        <v>25</v>
      </c>
      <c r="AA695" s="52" t="s">
        <v>803</v>
      </c>
      <c r="AB695" s="43" t="s">
        <v>29</v>
      </c>
      <c r="AC695" s="43" t="s">
        <v>29</v>
      </c>
      <c r="AD695" s="183" t="s">
        <v>99</v>
      </c>
      <c r="AE695" s="43" t="s">
        <v>99</v>
      </c>
      <c r="AF695" s="184" t="s">
        <v>29</v>
      </c>
      <c r="AG695" s="43" t="s">
        <v>29</v>
      </c>
      <c r="AH695" s="43" t="s">
        <v>99</v>
      </c>
      <c r="AI695" s="46" t="s">
        <v>99</v>
      </c>
    </row>
    <row r="696" spans="18:35" ht="19.5" customHeight="1">
      <c r="R696" s="35" t="s">
        <v>24</v>
      </c>
      <c r="S696" s="36" t="s">
        <v>468</v>
      </c>
      <c r="T696" s="37" t="s">
        <v>472</v>
      </c>
      <c r="U696" s="206" t="b">
        <f t="shared" si="63"/>
        <v>1</v>
      </c>
      <c r="V696" s="38" t="b">
        <f t="shared" si="65"/>
        <v>1</v>
      </c>
      <c r="W696" s="203" t="b">
        <f t="shared" si="64"/>
        <v>1</v>
      </c>
      <c r="X696" s="39" t="s">
        <v>26</v>
      </c>
      <c r="Y696" s="40" t="s">
        <v>73</v>
      </c>
      <c r="Z696" s="41">
        <v>25</v>
      </c>
      <c r="AA696" s="52" t="s">
        <v>803</v>
      </c>
      <c r="AB696" s="43" t="s">
        <v>29</v>
      </c>
      <c r="AC696" s="43" t="s">
        <v>29</v>
      </c>
      <c r="AD696" s="183" t="s">
        <v>99</v>
      </c>
      <c r="AE696" s="43" t="s">
        <v>99</v>
      </c>
      <c r="AF696" s="184" t="s">
        <v>29</v>
      </c>
      <c r="AG696" s="43" t="s">
        <v>29</v>
      </c>
      <c r="AH696" s="43" t="s">
        <v>99</v>
      </c>
      <c r="AI696" s="46" t="s">
        <v>99</v>
      </c>
    </row>
    <row r="697" spans="18:35" ht="19.5" customHeight="1">
      <c r="R697" s="35" t="s">
        <v>24</v>
      </c>
      <c r="S697" s="36" t="s">
        <v>807</v>
      </c>
      <c r="T697" s="37" t="s">
        <v>472</v>
      </c>
      <c r="U697" s="206" t="b">
        <f t="shared" si="63"/>
        <v>1</v>
      </c>
      <c r="V697" s="38" t="b">
        <f t="shared" si="65"/>
        <v>1</v>
      </c>
      <c r="W697" s="203" t="b">
        <f t="shared" si="64"/>
        <v>1</v>
      </c>
      <c r="X697" s="39" t="s">
        <v>26</v>
      </c>
      <c r="Y697" s="40" t="s">
        <v>73</v>
      </c>
      <c r="Z697" s="41">
        <v>20</v>
      </c>
      <c r="AA697" s="52" t="s">
        <v>803</v>
      </c>
      <c r="AB697" s="43" t="s">
        <v>29</v>
      </c>
      <c r="AC697" s="43" t="s">
        <v>29</v>
      </c>
      <c r="AD697" s="183" t="s">
        <v>99</v>
      </c>
      <c r="AE697" s="43" t="s">
        <v>99</v>
      </c>
      <c r="AF697" s="184" t="s">
        <v>29</v>
      </c>
      <c r="AG697" s="43" t="s">
        <v>29</v>
      </c>
      <c r="AH697" s="43" t="s">
        <v>99</v>
      </c>
      <c r="AI697" s="46" t="s">
        <v>99</v>
      </c>
    </row>
    <row r="698" spans="18:35" ht="19.5" customHeight="1">
      <c r="R698" s="35" t="s">
        <v>24</v>
      </c>
      <c r="S698" s="36" t="s">
        <v>135</v>
      </c>
      <c r="T698" s="37" t="s">
        <v>472</v>
      </c>
      <c r="U698" s="206" t="b">
        <f t="shared" si="63"/>
        <v>1</v>
      </c>
      <c r="V698" s="38" t="b">
        <f t="shared" si="65"/>
        <v>1</v>
      </c>
      <c r="W698" s="203" t="b">
        <f t="shared" si="64"/>
        <v>1</v>
      </c>
      <c r="X698" s="39" t="s">
        <v>34</v>
      </c>
      <c r="Y698" s="40" t="s">
        <v>73</v>
      </c>
      <c r="Z698" s="41">
        <v>48</v>
      </c>
      <c r="AA698" s="52" t="s">
        <v>803</v>
      </c>
      <c r="AB698" s="43" t="s">
        <v>29</v>
      </c>
      <c r="AC698" s="43" t="s">
        <v>29</v>
      </c>
      <c r="AD698" s="183" t="s">
        <v>99</v>
      </c>
      <c r="AE698" s="43" t="s">
        <v>99</v>
      </c>
      <c r="AF698" s="184" t="s">
        <v>29</v>
      </c>
      <c r="AG698" s="43" t="s">
        <v>29</v>
      </c>
      <c r="AH698" s="43" t="s">
        <v>99</v>
      </c>
      <c r="AI698" s="46" t="s">
        <v>99</v>
      </c>
    </row>
    <row r="699" spans="18:35" ht="19.5" customHeight="1">
      <c r="R699" s="35" t="s">
        <v>24</v>
      </c>
      <c r="S699" s="36" t="s">
        <v>808</v>
      </c>
      <c r="T699" s="37" t="s">
        <v>472</v>
      </c>
      <c r="U699" s="206" t="b">
        <f t="shared" si="63"/>
        <v>1</v>
      </c>
      <c r="V699" s="38" t="b">
        <f t="shared" si="65"/>
        <v>1</v>
      </c>
      <c r="W699" s="203" t="b">
        <f t="shared" si="64"/>
        <v>1</v>
      </c>
      <c r="X699" s="39" t="s">
        <v>34</v>
      </c>
      <c r="Y699" s="40" t="s">
        <v>73</v>
      </c>
      <c r="Z699" s="41">
        <v>30</v>
      </c>
      <c r="AA699" s="52" t="s">
        <v>803</v>
      </c>
      <c r="AB699" s="43" t="s">
        <v>29</v>
      </c>
      <c r="AC699" s="43" t="s">
        <v>29</v>
      </c>
      <c r="AD699" s="183" t="s">
        <v>99</v>
      </c>
      <c r="AE699" s="43" t="s">
        <v>99</v>
      </c>
      <c r="AF699" s="184" t="s">
        <v>29</v>
      </c>
      <c r="AG699" s="43" t="s">
        <v>29</v>
      </c>
      <c r="AH699" s="43" t="s">
        <v>99</v>
      </c>
      <c r="AI699" s="46" t="s">
        <v>99</v>
      </c>
    </row>
    <row r="700" spans="18:35" ht="19.5" customHeight="1">
      <c r="R700" s="35" t="s">
        <v>24</v>
      </c>
      <c r="S700" s="36" t="s">
        <v>384</v>
      </c>
      <c r="T700" s="37" t="s">
        <v>472</v>
      </c>
      <c r="U700" s="206" t="b">
        <f t="shared" si="63"/>
        <v>1</v>
      </c>
      <c r="V700" s="38" t="b">
        <f t="shared" si="65"/>
        <v>1</v>
      </c>
      <c r="W700" s="203" t="b">
        <f t="shared" si="64"/>
        <v>1</v>
      </c>
      <c r="X700" s="39" t="s">
        <v>34</v>
      </c>
      <c r="Y700" s="40" t="s">
        <v>73</v>
      </c>
      <c r="Z700" s="41">
        <v>15</v>
      </c>
      <c r="AA700" s="52" t="s">
        <v>803</v>
      </c>
      <c r="AB700" s="43" t="s">
        <v>29</v>
      </c>
      <c r="AC700" s="43" t="s">
        <v>29</v>
      </c>
      <c r="AD700" s="183" t="s">
        <v>99</v>
      </c>
      <c r="AE700" s="43" t="s">
        <v>99</v>
      </c>
      <c r="AF700" s="184" t="s">
        <v>29</v>
      </c>
      <c r="AG700" s="43" t="s">
        <v>29</v>
      </c>
      <c r="AH700" s="43" t="s">
        <v>99</v>
      </c>
      <c r="AI700" s="46" t="s">
        <v>99</v>
      </c>
    </row>
    <row r="701" spans="18:35" ht="19.5" customHeight="1">
      <c r="R701" s="35" t="s">
        <v>24</v>
      </c>
      <c r="S701" s="36" t="s">
        <v>160</v>
      </c>
      <c r="T701" s="37" t="s">
        <v>472</v>
      </c>
      <c r="U701" s="206" t="b">
        <f t="shared" si="63"/>
        <v>1</v>
      </c>
      <c r="V701" s="38" t="b">
        <f t="shared" si="65"/>
        <v>1</v>
      </c>
      <c r="W701" s="203" t="b">
        <f t="shared" si="64"/>
        <v>1</v>
      </c>
      <c r="X701" s="39" t="s">
        <v>34</v>
      </c>
      <c r="Y701" s="40" t="s">
        <v>73</v>
      </c>
      <c r="Z701" s="41">
        <v>16</v>
      </c>
      <c r="AA701" s="52" t="s">
        <v>803</v>
      </c>
      <c r="AB701" s="43" t="s">
        <v>29</v>
      </c>
      <c r="AC701" s="43" t="s">
        <v>29</v>
      </c>
      <c r="AD701" s="183" t="s">
        <v>99</v>
      </c>
      <c r="AE701" s="43" t="s">
        <v>99</v>
      </c>
      <c r="AF701" s="184" t="s">
        <v>29</v>
      </c>
      <c r="AG701" s="43" t="s">
        <v>29</v>
      </c>
      <c r="AH701" s="43" t="s">
        <v>99</v>
      </c>
      <c r="AI701" s="46" t="s">
        <v>99</v>
      </c>
    </row>
    <row r="702" spans="18:35" ht="19.5" customHeight="1">
      <c r="R702" s="35" t="s">
        <v>24</v>
      </c>
      <c r="S702" s="36" t="s">
        <v>809</v>
      </c>
      <c r="T702" s="37" t="s">
        <v>472</v>
      </c>
      <c r="U702" s="206" t="b">
        <f t="shared" si="63"/>
        <v>1</v>
      </c>
      <c r="V702" s="38" t="b">
        <f t="shared" si="65"/>
        <v>1</v>
      </c>
      <c r="W702" s="203" t="b">
        <f t="shared" si="64"/>
        <v>1</v>
      </c>
      <c r="X702" s="39" t="s">
        <v>34</v>
      </c>
      <c r="Y702" s="40" t="s">
        <v>73</v>
      </c>
      <c r="Z702" s="41">
        <v>16</v>
      </c>
      <c r="AA702" s="52" t="s">
        <v>803</v>
      </c>
      <c r="AB702" s="43" t="s">
        <v>29</v>
      </c>
      <c r="AC702" s="43" t="s">
        <v>29</v>
      </c>
      <c r="AD702" s="183" t="s">
        <v>99</v>
      </c>
      <c r="AE702" s="43" t="s">
        <v>99</v>
      </c>
      <c r="AF702" s="184" t="s">
        <v>29</v>
      </c>
      <c r="AG702" s="43" t="s">
        <v>29</v>
      </c>
      <c r="AH702" s="43" t="s">
        <v>99</v>
      </c>
      <c r="AI702" s="46" t="s">
        <v>99</v>
      </c>
    </row>
    <row r="703" spans="18:35" ht="19.5" customHeight="1">
      <c r="R703" s="35" t="s">
        <v>24</v>
      </c>
      <c r="S703" s="36" t="s">
        <v>810</v>
      </c>
      <c r="T703" s="37" t="s">
        <v>472</v>
      </c>
      <c r="U703" s="206" t="b">
        <f t="shared" si="63"/>
        <v>1</v>
      </c>
      <c r="V703" s="38" t="b">
        <f t="shared" si="65"/>
        <v>1</v>
      </c>
      <c r="W703" s="203" t="b">
        <f t="shared" si="64"/>
        <v>1</v>
      </c>
      <c r="X703" s="39" t="s">
        <v>76</v>
      </c>
      <c r="Y703" s="40" t="s">
        <v>73</v>
      </c>
      <c r="Z703" s="41">
        <v>31</v>
      </c>
      <c r="AA703" s="52" t="s">
        <v>803</v>
      </c>
      <c r="AB703" s="43" t="s">
        <v>29</v>
      </c>
      <c r="AC703" s="43" t="s">
        <v>29</v>
      </c>
      <c r="AD703" s="183" t="s">
        <v>99</v>
      </c>
      <c r="AE703" s="43" t="s">
        <v>99</v>
      </c>
      <c r="AF703" s="184" t="s">
        <v>29</v>
      </c>
      <c r="AG703" s="43" t="s">
        <v>29</v>
      </c>
      <c r="AH703" s="43" t="s">
        <v>99</v>
      </c>
      <c r="AI703" s="46" t="s">
        <v>99</v>
      </c>
    </row>
    <row r="704" spans="18:35" ht="19.5" customHeight="1">
      <c r="R704" s="35" t="s">
        <v>24</v>
      </c>
      <c r="S704" s="36" t="s">
        <v>811</v>
      </c>
      <c r="T704" s="37" t="s">
        <v>472</v>
      </c>
      <c r="U704" s="206" t="b">
        <f t="shared" si="63"/>
        <v>1</v>
      </c>
      <c r="V704" s="38" t="b">
        <f t="shared" si="65"/>
        <v>1</v>
      </c>
      <c r="W704" s="203" t="b">
        <f t="shared" si="64"/>
        <v>1</v>
      </c>
      <c r="X704" s="39" t="s">
        <v>76</v>
      </c>
      <c r="Y704" s="40" t="s">
        <v>73</v>
      </c>
      <c r="Z704" s="41">
        <v>25</v>
      </c>
      <c r="AA704" s="52" t="s">
        <v>803</v>
      </c>
      <c r="AB704" s="43" t="s">
        <v>29</v>
      </c>
      <c r="AC704" s="43" t="s">
        <v>29</v>
      </c>
      <c r="AD704" s="183" t="s">
        <v>99</v>
      </c>
      <c r="AE704" s="43" t="s">
        <v>99</v>
      </c>
      <c r="AF704" s="184" t="s">
        <v>29</v>
      </c>
      <c r="AG704" s="43" t="s">
        <v>29</v>
      </c>
      <c r="AH704" s="43" t="s">
        <v>99</v>
      </c>
      <c r="AI704" s="46" t="s">
        <v>99</v>
      </c>
    </row>
    <row r="705" spans="18:35" ht="19.5" customHeight="1">
      <c r="R705" s="35" t="s">
        <v>24</v>
      </c>
      <c r="S705" s="36" t="s">
        <v>439</v>
      </c>
      <c r="T705" s="37" t="s">
        <v>472</v>
      </c>
      <c r="U705" s="206" t="b">
        <f t="shared" si="63"/>
        <v>1</v>
      </c>
      <c r="V705" s="38" t="b">
        <f t="shared" si="65"/>
        <v>1</v>
      </c>
      <c r="W705" s="203" t="b">
        <f t="shared" si="64"/>
        <v>1</v>
      </c>
      <c r="X705" s="39" t="s">
        <v>76</v>
      </c>
      <c r="Y705" s="40" t="s">
        <v>73</v>
      </c>
      <c r="Z705" s="41">
        <v>28</v>
      </c>
      <c r="AA705" s="52" t="s">
        <v>803</v>
      </c>
      <c r="AB705" s="43" t="s">
        <v>29</v>
      </c>
      <c r="AC705" s="43" t="s">
        <v>29</v>
      </c>
      <c r="AD705" s="183" t="s">
        <v>99</v>
      </c>
      <c r="AE705" s="43" t="s">
        <v>99</v>
      </c>
      <c r="AF705" s="184" t="s">
        <v>29</v>
      </c>
      <c r="AG705" s="43" t="s">
        <v>29</v>
      </c>
      <c r="AH705" s="43" t="s">
        <v>99</v>
      </c>
      <c r="AI705" s="46" t="s">
        <v>99</v>
      </c>
    </row>
    <row r="706" spans="18:35" ht="19.5" customHeight="1">
      <c r="R706" s="35" t="s">
        <v>24</v>
      </c>
      <c r="S706" s="36" t="s">
        <v>812</v>
      </c>
      <c r="T706" s="37" t="s">
        <v>472</v>
      </c>
      <c r="U706" s="206" t="b">
        <f t="shared" si="63"/>
        <v>1</v>
      </c>
      <c r="V706" s="38" t="b">
        <f t="shared" si="65"/>
        <v>1</v>
      </c>
      <c r="W706" s="203" t="b">
        <f t="shared" si="64"/>
        <v>1</v>
      </c>
      <c r="X706" s="39" t="s">
        <v>76</v>
      </c>
      <c r="Y706" s="40" t="s">
        <v>73</v>
      </c>
      <c r="Z706" s="41">
        <v>20</v>
      </c>
      <c r="AA706" s="52" t="s">
        <v>803</v>
      </c>
      <c r="AB706" s="43" t="s">
        <v>29</v>
      </c>
      <c r="AC706" s="43" t="s">
        <v>29</v>
      </c>
      <c r="AD706" s="183" t="s">
        <v>99</v>
      </c>
      <c r="AE706" s="43" t="s">
        <v>99</v>
      </c>
      <c r="AF706" s="184" t="s">
        <v>29</v>
      </c>
      <c r="AG706" s="43" t="s">
        <v>29</v>
      </c>
      <c r="AH706" s="43" t="s">
        <v>99</v>
      </c>
      <c r="AI706" s="46" t="s">
        <v>99</v>
      </c>
    </row>
    <row r="707" spans="18:35" ht="19.5" customHeight="1">
      <c r="R707" s="35" t="s">
        <v>24</v>
      </c>
      <c r="S707" s="36" t="s">
        <v>813</v>
      </c>
      <c r="T707" s="37" t="s">
        <v>472</v>
      </c>
      <c r="U707" s="206" t="b">
        <f t="shared" si="63"/>
        <v>1</v>
      </c>
      <c r="V707" s="38" t="b">
        <f t="shared" si="65"/>
        <v>1</v>
      </c>
      <c r="W707" s="203" t="b">
        <f t="shared" si="64"/>
        <v>1</v>
      </c>
      <c r="X707" s="39" t="s">
        <v>76</v>
      </c>
      <c r="Y707" s="40" t="s">
        <v>73</v>
      </c>
      <c r="Z707" s="41">
        <v>13</v>
      </c>
      <c r="AA707" s="52" t="s">
        <v>803</v>
      </c>
      <c r="AB707" s="43" t="s">
        <v>29</v>
      </c>
      <c r="AC707" s="43" t="s">
        <v>29</v>
      </c>
      <c r="AD707" s="183" t="s">
        <v>99</v>
      </c>
      <c r="AE707" s="43" t="s">
        <v>99</v>
      </c>
      <c r="AF707" s="184" t="s">
        <v>29</v>
      </c>
      <c r="AG707" s="43" t="s">
        <v>29</v>
      </c>
      <c r="AH707" s="43" t="s">
        <v>99</v>
      </c>
      <c r="AI707" s="46" t="s">
        <v>99</v>
      </c>
    </row>
    <row r="708" spans="18:35" ht="19.5" customHeight="1">
      <c r="R708" s="35" t="s">
        <v>24</v>
      </c>
      <c r="S708" s="36" t="s">
        <v>814</v>
      </c>
      <c r="T708" s="37" t="s">
        <v>472</v>
      </c>
      <c r="U708" s="206" t="b">
        <f t="shared" si="63"/>
        <v>1</v>
      </c>
      <c r="V708" s="38" t="b">
        <f t="shared" si="65"/>
        <v>1</v>
      </c>
      <c r="W708" s="203" t="b">
        <f t="shared" si="64"/>
        <v>1</v>
      </c>
      <c r="X708" s="39" t="s">
        <v>76</v>
      </c>
      <c r="Y708" s="40" t="s">
        <v>73</v>
      </c>
      <c r="Z708" s="41">
        <v>16</v>
      </c>
      <c r="AA708" s="52" t="s">
        <v>803</v>
      </c>
      <c r="AB708" s="43" t="s">
        <v>29</v>
      </c>
      <c r="AC708" s="43" t="s">
        <v>29</v>
      </c>
      <c r="AD708" s="183" t="s">
        <v>99</v>
      </c>
      <c r="AE708" s="43" t="s">
        <v>99</v>
      </c>
      <c r="AF708" s="184" t="s">
        <v>29</v>
      </c>
      <c r="AG708" s="43" t="s">
        <v>29</v>
      </c>
      <c r="AH708" s="43" t="s">
        <v>99</v>
      </c>
      <c r="AI708" s="46" t="s">
        <v>99</v>
      </c>
    </row>
    <row r="709" spans="18:35" ht="19.5" customHeight="1">
      <c r="R709" s="35" t="s">
        <v>24</v>
      </c>
      <c r="S709" s="36" t="s">
        <v>815</v>
      </c>
      <c r="T709" s="37" t="s">
        <v>472</v>
      </c>
      <c r="U709" s="206" t="b">
        <f t="shared" si="63"/>
        <v>1</v>
      </c>
      <c r="V709" s="38" t="b">
        <f t="shared" si="65"/>
        <v>1</v>
      </c>
      <c r="W709" s="203" t="b">
        <f t="shared" si="64"/>
        <v>1</v>
      </c>
      <c r="X709" s="39" t="s">
        <v>76</v>
      </c>
      <c r="Y709" s="40" t="s">
        <v>73</v>
      </c>
      <c r="Z709" s="41">
        <v>13</v>
      </c>
      <c r="AA709" s="52" t="s">
        <v>803</v>
      </c>
      <c r="AB709" s="43" t="s">
        <v>29</v>
      </c>
      <c r="AC709" s="43" t="s">
        <v>29</v>
      </c>
      <c r="AD709" s="183" t="s">
        <v>99</v>
      </c>
      <c r="AE709" s="43" t="s">
        <v>99</v>
      </c>
      <c r="AF709" s="184" t="s">
        <v>29</v>
      </c>
      <c r="AG709" s="43" t="s">
        <v>29</v>
      </c>
      <c r="AH709" s="43" t="s">
        <v>99</v>
      </c>
      <c r="AI709" s="46" t="s">
        <v>99</v>
      </c>
    </row>
    <row r="710" spans="18:35" ht="19.5" customHeight="1">
      <c r="R710" s="35" t="s">
        <v>24</v>
      </c>
      <c r="S710" s="36" t="s">
        <v>816</v>
      </c>
      <c r="T710" s="37" t="s">
        <v>472</v>
      </c>
      <c r="U710" s="206" t="b">
        <f t="shared" si="63"/>
        <v>1</v>
      </c>
      <c r="V710" s="38" t="b">
        <f t="shared" si="65"/>
        <v>1</v>
      </c>
      <c r="W710" s="203" t="b">
        <f t="shared" si="64"/>
        <v>1</v>
      </c>
      <c r="X710" s="39" t="s">
        <v>76</v>
      </c>
      <c r="Y710" s="40" t="s">
        <v>73</v>
      </c>
      <c r="Z710" s="41">
        <v>23</v>
      </c>
      <c r="AA710" s="52" t="s">
        <v>803</v>
      </c>
      <c r="AB710" s="43" t="s">
        <v>29</v>
      </c>
      <c r="AC710" s="43" t="s">
        <v>29</v>
      </c>
      <c r="AD710" s="183" t="s">
        <v>99</v>
      </c>
      <c r="AE710" s="43" t="s">
        <v>99</v>
      </c>
      <c r="AF710" s="184" t="s">
        <v>29</v>
      </c>
      <c r="AG710" s="43" t="s">
        <v>29</v>
      </c>
      <c r="AH710" s="43" t="s">
        <v>99</v>
      </c>
      <c r="AI710" s="46" t="s">
        <v>99</v>
      </c>
    </row>
    <row r="711" spans="18:35" ht="19.5" customHeight="1">
      <c r="R711" s="35" t="s">
        <v>24</v>
      </c>
      <c r="S711" s="36" t="s">
        <v>817</v>
      </c>
      <c r="T711" s="37" t="s">
        <v>472</v>
      </c>
      <c r="U711" s="206" t="b">
        <f t="shared" si="63"/>
        <v>1</v>
      </c>
      <c r="V711" s="38" t="b">
        <f t="shared" si="65"/>
        <v>1</v>
      </c>
      <c r="W711" s="203" t="b">
        <f t="shared" si="64"/>
        <v>1</v>
      </c>
      <c r="X711" s="39" t="s">
        <v>76</v>
      </c>
      <c r="Y711" s="40" t="s">
        <v>73</v>
      </c>
      <c r="Z711" s="41">
        <v>15</v>
      </c>
      <c r="AA711" s="52" t="s">
        <v>803</v>
      </c>
      <c r="AB711" s="43" t="s">
        <v>29</v>
      </c>
      <c r="AC711" s="43" t="s">
        <v>29</v>
      </c>
      <c r="AD711" s="183" t="s">
        <v>99</v>
      </c>
      <c r="AE711" s="43" t="s">
        <v>99</v>
      </c>
      <c r="AF711" s="184" t="s">
        <v>29</v>
      </c>
      <c r="AG711" s="43" t="s">
        <v>29</v>
      </c>
      <c r="AH711" s="43" t="s">
        <v>99</v>
      </c>
      <c r="AI711" s="46" t="s">
        <v>99</v>
      </c>
    </row>
    <row r="712" spans="18:35" ht="19.5" customHeight="1">
      <c r="R712" s="35" t="s">
        <v>24</v>
      </c>
      <c r="S712" s="36" t="s">
        <v>520</v>
      </c>
      <c r="T712" s="37" t="s">
        <v>472</v>
      </c>
      <c r="U712" s="206" t="b">
        <f t="shared" si="63"/>
        <v>1</v>
      </c>
      <c r="V712" s="38" t="b">
        <f t="shared" si="65"/>
        <v>1</v>
      </c>
      <c r="W712" s="203" t="b">
        <f t="shared" si="64"/>
        <v>1</v>
      </c>
      <c r="X712" s="39" t="s">
        <v>76</v>
      </c>
      <c r="Y712" s="40" t="s">
        <v>73</v>
      </c>
      <c r="Z712" s="41">
        <v>25</v>
      </c>
      <c r="AA712" s="52" t="s">
        <v>803</v>
      </c>
      <c r="AB712" s="43" t="s">
        <v>29</v>
      </c>
      <c r="AC712" s="43" t="s">
        <v>29</v>
      </c>
      <c r="AD712" s="183" t="s">
        <v>99</v>
      </c>
      <c r="AE712" s="43" t="s">
        <v>99</v>
      </c>
      <c r="AF712" s="184" t="s">
        <v>29</v>
      </c>
      <c r="AG712" s="43" t="s">
        <v>29</v>
      </c>
      <c r="AH712" s="43" t="s">
        <v>99</v>
      </c>
      <c r="AI712" s="46" t="s">
        <v>99</v>
      </c>
    </row>
    <row r="713" spans="18:35" ht="19.5" customHeight="1">
      <c r="R713" s="35" t="s">
        <v>24</v>
      </c>
      <c r="S713" s="36" t="s">
        <v>818</v>
      </c>
      <c r="T713" s="37" t="s">
        <v>472</v>
      </c>
      <c r="U713" s="206" t="b">
        <f t="shared" si="63"/>
        <v>1</v>
      </c>
      <c r="V713" s="38" t="b">
        <f t="shared" si="65"/>
        <v>1</v>
      </c>
      <c r="W713" s="203" t="b">
        <f t="shared" si="64"/>
        <v>1</v>
      </c>
      <c r="X713" s="39" t="s">
        <v>76</v>
      </c>
      <c r="Y713" s="40" t="s">
        <v>73</v>
      </c>
      <c r="Z713" s="41">
        <v>20</v>
      </c>
      <c r="AA713" s="52" t="s">
        <v>803</v>
      </c>
      <c r="AB713" s="43" t="s">
        <v>29</v>
      </c>
      <c r="AC713" s="43" t="s">
        <v>29</v>
      </c>
      <c r="AD713" s="183" t="s">
        <v>99</v>
      </c>
      <c r="AE713" s="43" t="s">
        <v>99</v>
      </c>
      <c r="AF713" s="184" t="s">
        <v>29</v>
      </c>
      <c r="AG713" s="43" t="s">
        <v>29</v>
      </c>
      <c r="AH713" s="43" t="s">
        <v>99</v>
      </c>
      <c r="AI713" s="46" t="s">
        <v>99</v>
      </c>
    </row>
    <row r="714" spans="18:35" ht="19.5" customHeight="1">
      <c r="R714" s="35" t="s">
        <v>24</v>
      </c>
      <c r="S714" s="36" t="s">
        <v>819</v>
      </c>
      <c r="T714" s="37" t="s">
        <v>472</v>
      </c>
      <c r="U714" s="206" t="b">
        <f t="shared" si="63"/>
        <v>1</v>
      </c>
      <c r="V714" s="38" t="b">
        <f t="shared" si="65"/>
        <v>1</v>
      </c>
      <c r="W714" s="203" t="b">
        <f t="shared" si="64"/>
        <v>1</v>
      </c>
      <c r="X714" s="39" t="s">
        <v>76</v>
      </c>
      <c r="Y714" s="40" t="s">
        <v>73</v>
      </c>
      <c r="Z714" s="41">
        <v>15</v>
      </c>
      <c r="AA714" s="52" t="s">
        <v>803</v>
      </c>
      <c r="AB714" s="43" t="s">
        <v>29</v>
      </c>
      <c r="AC714" s="43" t="s">
        <v>29</v>
      </c>
      <c r="AD714" s="183" t="s">
        <v>99</v>
      </c>
      <c r="AE714" s="43" t="s">
        <v>99</v>
      </c>
      <c r="AF714" s="184" t="s">
        <v>29</v>
      </c>
      <c r="AG714" s="43" t="s">
        <v>29</v>
      </c>
      <c r="AH714" s="43" t="s">
        <v>99</v>
      </c>
      <c r="AI714" s="46" t="s">
        <v>99</v>
      </c>
    </row>
    <row r="715" spans="18:35" ht="19.5" customHeight="1">
      <c r="R715" s="35" t="s">
        <v>24</v>
      </c>
      <c r="S715" s="36" t="s">
        <v>820</v>
      </c>
      <c r="T715" s="37" t="s">
        <v>472</v>
      </c>
      <c r="U715" s="206" t="b">
        <f t="shared" ref="U715:U778" si="66">IF(W715=FALSE,FALSE,IF(V715=FALSE,FALSE,TRUE))</f>
        <v>1</v>
      </c>
      <c r="V715" s="38" t="b">
        <f t="shared" si="65"/>
        <v>1</v>
      </c>
      <c r="W715" s="203" t="b">
        <f t="shared" ref="W715:W778" si="67">IF($J$25="선택중복",FALSE,TRUE)</f>
        <v>1</v>
      </c>
      <c r="X715" s="39" t="s">
        <v>76</v>
      </c>
      <c r="Y715" s="40" t="s">
        <v>73</v>
      </c>
      <c r="Z715" s="41">
        <v>15</v>
      </c>
      <c r="AA715" s="52" t="s">
        <v>803</v>
      </c>
      <c r="AB715" s="43" t="s">
        <v>29</v>
      </c>
      <c r="AC715" s="43" t="s">
        <v>29</v>
      </c>
      <c r="AD715" s="183" t="s">
        <v>99</v>
      </c>
      <c r="AE715" s="43" t="s">
        <v>99</v>
      </c>
      <c r="AF715" s="184" t="s">
        <v>29</v>
      </c>
      <c r="AG715" s="43" t="s">
        <v>29</v>
      </c>
      <c r="AH715" s="43" t="s">
        <v>99</v>
      </c>
      <c r="AI715" s="46" t="s">
        <v>99</v>
      </c>
    </row>
    <row r="716" spans="18:35" ht="19.5" customHeight="1">
      <c r="R716" s="35" t="s">
        <v>24</v>
      </c>
      <c r="S716" s="36" t="s">
        <v>738</v>
      </c>
      <c r="T716" s="37" t="s">
        <v>472</v>
      </c>
      <c r="U716" s="206" t="b">
        <f t="shared" si="66"/>
        <v>1</v>
      </c>
      <c r="V716" s="38" t="b">
        <f t="shared" si="65"/>
        <v>1</v>
      </c>
      <c r="W716" s="203" t="b">
        <f t="shared" si="67"/>
        <v>1</v>
      </c>
      <c r="X716" s="39" t="s">
        <v>76</v>
      </c>
      <c r="Y716" s="40" t="s">
        <v>73</v>
      </c>
      <c r="Z716" s="41">
        <v>13</v>
      </c>
      <c r="AA716" s="52" t="s">
        <v>803</v>
      </c>
      <c r="AB716" s="43" t="s">
        <v>29</v>
      </c>
      <c r="AC716" s="43" t="s">
        <v>29</v>
      </c>
      <c r="AD716" s="183" t="s">
        <v>99</v>
      </c>
      <c r="AE716" s="43" t="s">
        <v>99</v>
      </c>
      <c r="AF716" s="184" t="s">
        <v>29</v>
      </c>
      <c r="AG716" s="43" t="s">
        <v>29</v>
      </c>
      <c r="AH716" s="43" t="s">
        <v>99</v>
      </c>
      <c r="AI716" s="46" t="s">
        <v>99</v>
      </c>
    </row>
    <row r="717" spans="18:35" ht="19.5" customHeight="1">
      <c r="R717" s="35" t="s">
        <v>24</v>
      </c>
      <c r="S717" s="36" t="s">
        <v>821</v>
      </c>
      <c r="T717" s="37" t="s">
        <v>472</v>
      </c>
      <c r="U717" s="206" t="b">
        <f t="shared" si="66"/>
        <v>1</v>
      </c>
      <c r="V717" s="38" t="b">
        <f t="shared" si="65"/>
        <v>1</v>
      </c>
      <c r="W717" s="203" t="b">
        <f t="shared" si="67"/>
        <v>1</v>
      </c>
      <c r="X717" s="39" t="s">
        <v>76</v>
      </c>
      <c r="Y717" s="40" t="s">
        <v>73</v>
      </c>
      <c r="Z717" s="41">
        <v>10</v>
      </c>
      <c r="AA717" s="52" t="s">
        <v>803</v>
      </c>
      <c r="AB717" s="43" t="s">
        <v>29</v>
      </c>
      <c r="AC717" s="43" t="s">
        <v>29</v>
      </c>
      <c r="AD717" s="183" t="s">
        <v>99</v>
      </c>
      <c r="AE717" s="43" t="s">
        <v>99</v>
      </c>
      <c r="AF717" s="184" t="s">
        <v>29</v>
      </c>
      <c r="AG717" s="43" t="s">
        <v>29</v>
      </c>
      <c r="AH717" s="43" t="s">
        <v>99</v>
      </c>
      <c r="AI717" s="46" t="s">
        <v>99</v>
      </c>
    </row>
    <row r="718" spans="18:35" ht="19.5" customHeight="1">
      <c r="R718" s="35" t="s">
        <v>24</v>
      </c>
      <c r="S718" s="36" t="s">
        <v>822</v>
      </c>
      <c r="T718" s="37" t="s">
        <v>472</v>
      </c>
      <c r="U718" s="206" t="b">
        <f t="shared" si="66"/>
        <v>1</v>
      </c>
      <c r="V718" s="38" t="b">
        <f t="shared" si="65"/>
        <v>1</v>
      </c>
      <c r="W718" s="203" t="b">
        <f t="shared" si="67"/>
        <v>1</v>
      </c>
      <c r="X718" s="39" t="s">
        <v>76</v>
      </c>
      <c r="Y718" s="40" t="s">
        <v>73</v>
      </c>
      <c r="Z718" s="41">
        <v>18</v>
      </c>
      <c r="AA718" s="52" t="s">
        <v>803</v>
      </c>
      <c r="AB718" s="43" t="s">
        <v>29</v>
      </c>
      <c r="AC718" s="43" t="s">
        <v>29</v>
      </c>
      <c r="AD718" s="183" t="s">
        <v>99</v>
      </c>
      <c r="AE718" s="43" t="s">
        <v>99</v>
      </c>
      <c r="AF718" s="184" t="s">
        <v>29</v>
      </c>
      <c r="AG718" s="43" t="s">
        <v>29</v>
      </c>
      <c r="AH718" s="43" t="s">
        <v>99</v>
      </c>
      <c r="AI718" s="46" t="s">
        <v>99</v>
      </c>
    </row>
    <row r="719" spans="18:35" ht="19.5" customHeight="1">
      <c r="R719" s="35" t="s">
        <v>24</v>
      </c>
      <c r="S719" s="36" t="s">
        <v>823</v>
      </c>
      <c r="T719" s="37" t="s">
        <v>472</v>
      </c>
      <c r="U719" s="206" t="b">
        <f t="shared" si="66"/>
        <v>1</v>
      </c>
      <c r="V719" s="38" t="b">
        <f t="shared" si="65"/>
        <v>1</v>
      </c>
      <c r="W719" s="203" t="b">
        <f t="shared" si="67"/>
        <v>1</v>
      </c>
      <c r="X719" s="39" t="s">
        <v>76</v>
      </c>
      <c r="Y719" s="40" t="s">
        <v>73</v>
      </c>
      <c r="Z719" s="41">
        <v>35</v>
      </c>
      <c r="AA719" s="52" t="s">
        <v>803</v>
      </c>
      <c r="AB719" s="43" t="s">
        <v>29</v>
      </c>
      <c r="AC719" s="43" t="s">
        <v>29</v>
      </c>
      <c r="AD719" s="183" t="s">
        <v>99</v>
      </c>
      <c r="AE719" s="43" t="s">
        <v>99</v>
      </c>
      <c r="AF719" s="184" t="s">
        <v>29</v>
      </c>
      <c r="AG719" s="43" t="s">
        <v>29</v>
      </c>
      <c r="AH719" s="43" t="s">
        <v>99</v>
      </c>
      <c r="AI719" s="46" t="s">
        <v>99</v>
      </c>
    </row>
    <row r="720" spans="18:35" ht="19.5" customHeight="1">
      <c r="R720" s="35" t="s">
        <v>24</v>
      </c>
      <c r="S720" s="36" t="s">
        <v>824</v>
      </c>
      <c r="T720" s="37" t="s">
        <v>472</v>
      </c>
      <c r="U720" s="206" t="b">
        <f t="shared" si="66"/>
        <v>1</v>
      </c>
      <c r="V720" s="38" t="b">
        <f t="shared" si="65"/>
        <v>1</v>
      </c>
      <c r="W720" s="203" t="b">
        <f t="shared" si="67"/>
        <v>1</v>
      </c>
      <c r="X720" s="39" t="s">
        <v>76</v>
      </c>
      <c r="Y720" s="40" t="s">
        <v>73</v>
      </c>
      <c r="Z720" s="41">
        <v>26</v>
      </c>
      <c r="AA720" s="52" t="s">
        <v>803</v>
      </c>
      <c r="AB720" s="43" t="s">
        <v>29</v>
      </c>
      <c r="AC720" s="43" t="s">
        <v>29</v>
      </c>
      <c r="AD720" s="183" t="s">
        <v>99</v>
      </c>
      <c r="AE720" s="43" t="s">
        <v>99</v>
      </c>
      <c r="AF720" s="184" t="s">
        <v>29</v>
      </c>
      <c r="AG720" s="43" t="s">
        <v>29</v>
      </c>
      <c r="AH720" s="43" t="s">
        <v>99</v>
      </c>
      <c r="AI720" s="46" t="s">
        <v>99</v>
      </c>
    </row>
    <row r="721" spans="18:35" ht="19.5" customHeight="1">
      <c r="R721" s="35" t="s">
        <v>24</v>
      </c>
      <c r="S721" s="36" t="s">
        <v>505</v>
      </c>
      <c r="T721" s="37" t="s">
        <v>472</v>
      </c>
      <c r="U721" s="206" t="b">
        <f t="shared" si="66"/>
        <v>1</v>
      </c>
      <c r="V721" s="38" t="b">
        <f t="shared" si="65"/>
        <v>1</v>
      </c>
      <c r="W721" s="203" t="b">
        <f t="shared" si="67"/>
        <v>1</v>
      </c>
      <c r="X721" s="39" t="s">
        <v>76</v>
      </c>
      <c r="Y721" s="40" t="s">
        <v>73</v>
      </c>
      <c r="Z721" s="41">
        <v>28</v>
      </c>
      <c r="AA721" s="52" t="s">
        <v>803</v>
      </c>
      <c r="AB721" s="43" t="s">
        <v>29</v>
      </c>
      <c r="AC721" s="43" t="s">
        <v>29</v>
      </c>
      <c r="AD721" s="183" t="s">
        <v>99</v>
      </c>
      <c r="AE721" s="43" t="s">
        <v>99</v>
      </c>
      <c r="AF721" s="184" t="s">
        <v>29</v>
      </c>
      <c r="AG721" s="43" t="s">
        <v>29</v>
      </c>
      <c r="AH721" s="43" t="s">
        <v>99</v>
      </c>
      <c r="AI721" s="46" t="s">
        <v>99</v>
      </c>
    </row>
    <row r="722" spans="18:35" ht="19.5" customHeight="1">
      <c r="R722" s="35" t="s">
        <v>24</v>
      </c>
      <c r="S722" s="36" t="s">
        <v>825</v>
      </c>
      <c r="T722" s="37" t="s">
        <v>472</v>
      </c>
      <c r="U722" s="206" t="b">
        <f t="shared" si="66"/>
        <v>1</v>
      </c>
      <c r="V722" s="38" t="b">
        <f t="shared" si="65"/>
        <v>1</v>
      </c>
      <c r="W722" s="203" t="b">
        <f t="shared" si="67"/>
        <v>1</v>
      </c>
      <c r="X722" s="39" t="s">
        <v>76</v>
      </c>
      <c r="Y722" s="40" t="s">
        <v>73</v>
      </c>
      <c r="Z722" s="41">
        <v>21</v>
      </c>
      <c r="AA722" s="52" t="s">
        <v>803</v>
      </c>
      <c r="AB722" s="43" t="s">
        <v>29</v>
      </c>
      <c r="AC722" s="43" t="s">
        <v>29</v>
      </c>
      <c r="AD722" s="183" t="s">
        <v>99</v>
      </c>
      <c r="AE722" s="43" t="s">
        <v>99</v>
      </c>
      <c r="AF722" s="184" t="s">
        <v>29</v>
      </c>
      <c r="AG722" s="43" t="s">
        <v>29</v>
      </c>
      <c r="AH722" s="43" t="s">
        <v>99</v>
      </c>
      <c r="AI722" s="46" t="s">
        <v>99</v>
      </c>
    </row>
    <row r="723" spans="18:35" ht="19.5" customHeight="1">
      <c r="R723" s="35" t="s">
        <v>24</v>
      </c>
      <c r="S723" s="36" t="s">
        <v>826</v>
      </c>
      <c r="T723" s="37" t="s">
        <v>472</v>
      </c>
      <c r="U723" s="206" t="b">
        <f t="shared" si="66"/>
        <v>1</v>
      </c>
      <c r="V723" s="38" t="b">
        <f t="shared" si="65"/>
        <v>1</v>
      </c>
      <c r="W723" s="203" t="b">
        <f t="shared" si="67"/>
        <v>1</v>
      </c>
      <c r="X723" s="39" t="s">
        <v>76</v>
      </c>
      <c r="Y723" s="40" t="s">
        <v>73</v>
      </c>
      <c r="Z723" s="41">
        <v>13</v>
      </c>
      <c r="AA723" s="52" t="s">
        <v>803</v>
      </c>
      <c r="AB723" s="43" t="s">
        <v>29</v>
      </c>
      <c r="AC723" s="43" t="s">
        <v>29</v>
      </c>
      <c r="AD723" s="183" t="s">
        <v>99</v>
      </c>
      <c r="AE723" s="43" t="s">
        <v>99</v>
      </c>
      <c r="AF723" s="184" t="s">
        <v>29</v>
      </c>
      <c r="AG723" s="43" t="s">
        <v>29</v>
      </c>
      <c r="AH723" s="43" t="s">
        <v>99</v>
      </c>
      <c r="AI723" s="46" t="s">
        <v>99</v>
      </c>
    </row>
    <row r="724" spans="18:35" ht="19.5" customHeight="1">
      <c r="R724" s="35" t="s">
        <v>24</v>
      </c>
      <c r="S724" s="36" t="s">
        <v>429</v>
      </c>
      <c r="T724" s="37" t="s">
        <v>472</v>
      </c>
      <c r="U724" s="206" t="b">
        <f t="shared" si="66"/>
        <v>1</v>
      </c>
      <c r="V724" s="38" t="b">
        <f t="shared" si="65"/>
        <v>1</v>
      </c>
      <c r="W724" s="203" t="b">
        <f t="shared" si="67"/>
        <v>1</v>
      </c>
      <c r="X724" s="39" t="s">
        <v>76</v>
      </c>
      <c r="Y724" s="40" t="s">
        <v>73</v>
      </c>
      <c r="Z724" s="41">
        <v>15</v>
      </c>
      <c r="AA724" s="52" t="s">
        <v>803</v>
      </c>
      <c r="AB724" s="43" t="s">
        <v>29</v>
      </c>
      <c r="AC724" s="43" t="s">
        <v>29</v>
      </c>
      <c r="AD724" s="183" t="s">
        <v>99</v>
      </c>
      <c r="AE724" s="43" t="s">
        <v>99</v>
      </c>
      <c r="AF724" s="184" t="s">
        <v>29</v>
      </c>
      <c r="AG724" s="43" t="s">
        <v>29</v>
      </c>
      <c r="AH724" s="43" t="s">
        <v>99</v>
      </c>
      <c r="AI724" s="46" t="s">
        <v>99</v>
      </c>
    </row>
    <row r="725" spans="18:35" ht="19.5" customHeight="1">
      <c r="R725" s="35" t="s">
        <v>827</v>
      </c>
      <c r="S725" s="36" t="s">
        <v>381</v>
      </c>
      <c r="T725" s="37" t="s">
        <v>472</v>
      </c>
      <c r="U725" s="206" t="b">
        <f t="shared" si="66"/>
        <v>1</v>
      </c>
      <c r="V725" s="38" t="b">
        <f t="shared" si="65"/>
        <v>1</v>
      </c>
      <c r="W725" s="203" t="b">
        <f t="shared" si="67"/>
        <v>1</v>
      </c>
      <c r="X725" s="39" t="s">
        <v>76</v>
      </c>
      <c r="Y725" s="40" t="s">
        <v>82</v>
      </c>
      <c r="Z725" s="41">
        <v>16</v>
      </c>
      <c r="AA725" s="42" t="s">
        <v>828</v>
      </c>
      <c r="AB725" s="43" t="s">
        <v>29</v>
      </c>
      <c r="AC725" s="43" t="s">
        <v>29</v>
      </c>
      <c r="AD725" s="183" t="s">
        <v>29</v>
      </c>
      <c r="AE725" s="43" t="s">
        <v>29</v>
      </c>
      <c r="AF725" s="184" t="s">
        <v>29</v>
      </c>
      <c r="AG725" s="43" t="s">
        <v>29</v>
      </c>
      <c r="AH725" s="43" t="s">
        <v>129</v>
      </c>
      <c r="AI725" s="46" t="s">
        <v>129</v>
      </c>
    </row>
    <row r="726" spans="18:35" ht="19.5" customHeight="1">
      <c r="R726" s="35" t="s">
        <v>827</v>
      </c>
      <c r="S726" s="36" t="s">
        <v>652</v>
      </c>
      <c r="T726" s="37" t="s">
        <v>472</v>
      </c>
      <c r="U726" s="206" t="b">
        <f t="shared" si="66"/>
        <v>1</v>
      </c>
      <c r="V726" s="38" t="b">
        <f t="shared" si="65"/>
        <v>1</v>
      </c>
      <c r="W726" s="203" t="b">
        <f t="shared" si="67"/>
        <v>1</v>
      </c>
      <c r="X726" s="39" t="s">
        <v>76</v>
      </c>
      <c r="Y726" s="40" t="s">
        <v>82</v>
      </c>
      <c r="Z726" s="41">
        <v>22</v>
      </c>
      <c r="AA726" s="42" t="s">
        <v>828</v>
      </c>
      <c r="AB726" s="43" t="s">
        <v>29</v>
      </c>
      <c r="AC726" s="43" t="s">
        <v>29</v>
      </c>
      <c r="AD726" s="183" t="s">
        <v>29</v>
      </c>
      <c r="AE726" s="43" t="s">
        <v>29</v>
      </c>
      <c r="AF726" s="184" t="s">
        <v>29</v>
      </c>
      <c r="AG726" s="43" t="s">
        <v>29</v>
      </c>
      <c r="AH726" s="43" t="s">
        <v>129</v>
      </c>
      <c r="AI726" s="46" t="s">
        <v>129</v>
      </c>
    </row>
    <row r="727" spans="18:35" ht="19.5" customHeight="1">
      <c r="R727" s="35" t="s">
        <v>827</v>
      </c>
      <c r="S727" s="36" t="s">
        <v>829</v>
      </c>
      <c r="T727" s="37" t="s">
        <v>472</v>
      </c>
      <c r="U727" s="206" t="b">
        <f t="shared" si="66"/>
        <v>1</v>
      </c>
      <c r="V727" s="38" t="b">
        <f t="shared" si="65"/>
        <v>1</v>
      </c>
      <c r="W727" s="203" t="b">
        <f t="shared" si="67"/>
        <v>1</v>
      </c>
      <c r="X727" s="39" t="s">
        <v>76</v>
      </c>
      <c r="Y727" s="40" t="s">
        <v>82</v>
      </c>
      <c r="Z727" s="41">
        <v>10</v>
      </c>
      <c r="AA727" s="42" t="s">
        <v>828</v>
      </c>
      <c r="AB727" s="43" t="s">
        <v>29</v>
      </c>
      <c r="AC727" s="43" t="s">
        <v>29</v>
      </c>
      <c r="AD727" s="183" t="s">
        <v>29</v>
      </c>
      <c r="AE727" s="43" t="s">
        <v>29</v>
      </c>
      <c r="AF727" s="184" t="s">
        <v>29</v>
      </c>
      <c r="AG727" s="43" t="s">
        <v>29</v>
      </c>
      <c r="AH727" s="43" t="s">
        <v>129</v>
      </c>
      <c r="AI727" s="46" t="s">
        <v>129</v>
      </c>
    </row>
    <row r="728" spans="18:35" ht="19.5" customHeight="1">
      <c r="R728" s="35" t="s">
        <v>827</v>
      </c>
      <c r="S728" s="36" t="s">
        <v>830</v>
      </c>
      <c r="T728" s="37" t="s">
        <v>472</v>
      </c>
      <c r="U728" s="206" t="b">
        <f t="shared" si="66"/>
        <v>1</v>
      </c>
      <c r="V728" s="38" t="b">
        <f t="shared" si="65"/>
        <v>1</v>
      </c>
      <c r="W728" s="203" t="b">
        <f t="shared" si="67"/>
        <v>1</v>
      </c>
      <c r="X728" s="39" t="s">
        <v>76</v>
      </c>
      <c r="Y728" s="40" t="s">
        <v>82</v>
      </c>
      <c r="Z728" s="41">
        <v>44</v>
      </c>
      <c r="AA728" s="42" t="s">
        <v>828</v>
      </c>
      <c r="AB728" s="43" t="s">
        <v>29</v>
      </c>
      <c r="AC728" s="43" t="s">
        <v>29</v>
      </c>
      <c r="AD728" s="183" t="s">
        <v>29</v>
      </c>
      <c r="AE728" s="43" t="s">
        <v>29</v>
      </c>
      <c r="AF728" s="184" t="s">
        <v>29</v>
      </c>
      <c r="AG728" s="43" t="s">
        <v>29</v>
      </c>
      <c r="AH728" s="43" t="s">
        <v>129</v>
      </c>
      <c r="AI728" s="46" t="s">
        <v>129</v>
      </c>
    </row>
    <row r="729" spans="18:35" ht="19.5" customHeight="1">
      <c r="R729" s="35" t="s">
        <v>827</v>
      </c>
      <c r="S729" s="36" t="s">
        <v>774</v>
      </c>
      <c r="T729" s="37" t="s">
        <v>472</v>
      </c>
      <c r="U729" s="206" t="b">
        <f t="shared" si="66"/>
        <v>1</v>
      </c>
      <c r="V729" s="38" t="b">
        <f t="shared" si="65"/>
        <v>1</v>
      </c>
      <c r="W729" s="203" t="b">
        <f t="shared" si="67"/>
        <v>1</v>
      </c>
      <c r="X729" s="39" t="s">
        <v>76</v>
      </c>
      <c r="Y729" s="40" t="s">
        <v>82</v>
      </c>
      <c r="Z729" s="41">
        <v>30</v>
      </c>
      <c r="AA729" s="42" t="s">
        <v>828</v>
      </c>
      <c r="AB729" s="43" t="s">
        <v>29</v>
      </c>
      <c r="AC729" s="43" t="s">
        <v>29</v>
      </c>
      <c r="AD729" s="183" t="s">
        <v>29</v>
      </c>
      <c r="AE729" s="43" t="s">
        <v>29</v>
      </c>
      <c r="AF729" s="184" t="s">
        <v>29</v>
      </c>
      <c r="AG729" s="43" t="s">
        <v>29</v>
      </c>
      <c r="AH729" s="43" t="s">
        <v>129</v>
      </c>
      <c r="AI729" s="46" t="s">
        <v>129</v>
      </c>
    </row>
    <row r="730" spans="18:35" ht="19.5" customHeight="1">
      <c r="R730" s="35" t="s">
        <v>827</v>
      </c>
      <c r="S730" s="36" t="s">
        <v>483</v>
      </c>
      <c r="T730" s="37" t="s">
        <v>472</v>
      </c>
      <c r="U730" s="206" t="b">
        <f t="shared" si="66"/>
        <v>1</v>
      </c>
      <c r="V730" s="38" t="b">
        <f t="shared" si="65"/>
        <v>1</v>
      </c>
      <c r="W730" s="203" t="b">
        <f t="shared" si="67"/>
        <v>1</v>
      </c>
      <c r="X730" s="39" t="s">
        <v>76</v>
      </c>
      <c r="Y730" s="40" t="s">
        <v>82</v>
      </c>
      <c r="Z730" s="41">
        <v>24</v>
      </c>
      <c r="AA730" s="42" t="s">
        <v>828</v>
      </c>
      <c r="AB730" s="43" t="s">
        <v>29</v>
      </c>
      <c r="AC730" s="43" t="s">
        <v>29</v>
      </c>
      <c r="AD730" s="183" t="s">
        <v>29</v>
      </c>
      <c r="AE730" s="43" t="s">
        <v>29</v>
      </c>
      <c r="AF730" s="184" t="s">
        <v>29</v>
      </c>
      <c r="AG730" s="43" t="s">
        <v>29</v>
      </c>
      <c r="AH730" s="43" t="s">
        <v>129</v>
      </c>
      <c r="AI730" s="46" t="s">
        <v>129</v>
      </c>
    </row>
    <row r="731" spans="18:35" ht="19.5" customHeight="1">
      <c r="R731" s="35" t="s">
        <v>827</v>
      </c>
      <c r="S731" s="36" t="s">
        <v>452</v>
      </c>
      <c r="T731" s="37" t="s">
        <v>472</v>
      </c>
      <c r="U731" s="206" t="b">
        <f t="shared" si="66"/>
        <v>1</v>
      </c>
      <c r="V731" s="38" t="b">
        <f t="shared" si="65"/>
        <v>1</v>
      </c>
      <c r="W731" s="203" t="b">
        <f t="shared" si="67"/>
        <v>1</v>
      </c>
      <c r="X731" s="39" t="s">
        <v>76</v>
      </c>
      <c r="Y731" s="40" t="s">
        <v>82</v>
      </c>
      <c r="Z731" s="41">
        <v>10</v>
      </c>
      <c r="AA731" s="42" t="s">
        <v>828</v>
      </c>
      <c r="AB731" s="43" t="s">
        <v>29</v>
      </c>
      <c r="AC731" s="43" t="s">
        <v>29</v>
      </c>
      <c r="AD731" s="183" t="s">
        <v>29</v>
      </c>
      <c r="AE731" s="43" t="s">
        <v>29</v>
      </c>
      <c r="AF731" s="184" t="s">
        <v>29</v>
      </c>
      <c r="AG731" s="43" t="s">
        <v>29</v>
      </c>
      <c r="AH731" s="43" t="s">
        <v>129</v>
      </c>
      <c r="AI731" s="46" t="s">
        <v>129</v>
      </c>
    </row>
    <row r="732" spans="18:35" ht="19.5" customHeight="1">
      <c r="R732" s="35" t="s">
        <v>827</v>
      </c>
      <c r="S732" s="36" t="s">
        <v>831</v>
      </c>
      <c r="T732" s="37" t="s">
        <v>472</v>
      </c>
      <c r="U732" s="206" t="b">
        <f t="shared" si="66"/>
        <v>1</v>
      </c>
      <c r="V732" s="38" t="b">
        <f t="shared" si="65"/>
        <v>1</v>
      </c>
      <c r="W732" s="203" t="b">
        <f t="shared" si="67"/>
        <v>1</v>
      </c>
      <c r="X732" s="39" t="s">
        <v>76</v>
      </c>
      <c r="Y732" s="40" t="s">
        <v>82</v>
      </c>
      <c r="Z732" s="41">
        <v>12</v>
      </c>
      <c r="AA732" s="42" t="s">
        <v>828</v>
      </c>
      <c r="AB732" s="43" t="s">
        <v>29</v>
      </c>
      <c r="AC732" s="43" t="s">
        <v>29</v>
      </c>
      <c r="AD732" s="183" t="s">
        <v>29</v>
      </c>
      <c r="AE732" s="43" t="s">
        <v>29</v>
      </c>
      <c r="AF732" s="184" t="s">
        <v>29</v>
      </c>
      <c r="AG732" s="43" t="s">
        <v>29</v>
      </c>
      <c r="AH732" s="43" t="s">
        <v>129</v>
      </c>
      <c r="AI732" s="46" t="s">
        <v>129</v>
      </c>
    </row>
    <row r="733" spans="18:35" ht="19.5" customHeight="1">
      <c r="R733" s="35" t="s">
        <v>827</v>
      </c>
      <c r="S733" s="36" t="s">
        <v>587</v>
      </c>
      <c r="T733" s="37" t="s">
        <v>472</v>
      </c>
      <c r="U733" s="206" t="b">
        <f t="shared" si="66"/>
        <v>1</v>
      </c>
      <c r="V733" s="38" t="b">
        <f t="shared" si="65"/>
        <v>1</v>
      </c>
      <c r="W733" s="203" t="b">
        <f t="shared" si="67"/>
        <v>1</v>
      </c>
      <c r="X733" s="39" t="s">
        <v>76</v>
      </c>
      <c r="Y733" s="40" t="s">
        <v>82</v>
      </c>
      <c r="Z733" s="41">
        <v>27</v>
      </c>
      <c r="AA733" s="42" t="s">
        <v>828</v>
      </c>
      <c r="AB733" s="43" t="s">
        <v>29</v>
      </c>
      <c r="AC733" s="43" t="s">
        <v>29</v>
      </c>
      <c r="AD733" s="183" t="s">
        <v>29</v>
      </c>
      <c r="AE733" s="43" t="s">
        <v>29</v>
      </c>
      <c r="AF733" s="184" t="s">
        <v>29</v>
      </c>
      <c r="AG733" s="43" t="s">
        <v>29</v>
      </c>
      <c r="AH733" s="43" t="s">
        <v>129</v>
      </c>
      <c r="AI733" s="46" t="s">
        <v>129</v>
      </c>
    </row>
    <row r="734" spans="18:35" ht="19.5" customHeight="1">
      <c r="R734" s="35" t="s">
        <v>827</v>
      </c>
      <c r="S734" s="36" t="s">
        <v>423</v>
      </c>
      <c r="T734" s="37" t="s">
        <v>472</v>
      </c>
      <c r="U734" s="206" t="b">
        <f t="shared" si="66"/>
        <v>1</v>
      </c>
      <c r="V734" s="38" t="b">
        <f t="shared" si="65"/>
        <v>1</v>
      </c>
      <c r="W734" s="203" t="b">
        <f t="shared" si="67"/>
        <v>1</v>
      </c>
      <c r="X734" s="39" t="s">
        <v>76</v>
      </c>
      <c r="Y734" s="40" t="s">
        <v>82</v>
      </c>
      <c r="Z734" s="41">
        <v>45</v>
      </c>
      <c r="AA734" s="42" t="s">
        <v>828</v>
      </c>
      <c r="AB734" s="43" t="s">
        <v>29</v>
      </c>
      <c r="AC734" s="43" t="s">
        <v>29</v>
      </c>
      <c r="AD734" s="183" t="s">
        <v>29</v>
      </c>
      <c r="AE734" s="43" t="s">
        <v>29</v>
      </c>
      <c r="AF734" s="184" t="s">
        <v>29</v>
      </c>
      <c r="AG734" s="43" t="s">
        <v>29</v>
      </c>
      <c r="AH734" s="43" t="s">
        <v>129</v>
      </c>
      <c r="AI734" s="46" t="s">
        <v>129</v>
      </c>
    </row>
    <row r="735" spans="18:35" ht="19.5" customHeight="1">
      <c r="R735" s="35" t="s">
        <v>827</v>
      </c>
      <c r="S735" s="36" t="s">
        <v>623</v>
      </c>
      <c r="T735" s="37" t="s">
        <v>472</v>
      </c>
      <c r="U735" s="206" t="b">
        <f t="shared" si="66"/>
        <v>1</v>
      </c>
      <c r="V735" s="38" t="b">
        <f t="shared" si="65"/>
        <v>1</v>
      </c>
      <c r="W735" s="203" t="b">
        <f t="shared" si="67"/>
        <v>1</v>
      </c>
      <c r="X735" s="39" t="s">
        <v>76</v>
      </c>
      <c r="Y735" s="40" t="s">
        <v>82</v>
      </c>
      <c r="Z735" s="41">
        <v>58</v>
      </c>
      <c r="AA735" s="42" t="s">
        <v>828</v>
      </c>
      <c r="AB735" s="43" t="s">
        <v>29</v>
      </c>
      <c r="AC735" s="43" t="s">
        <v>29</v>
      </c>
      <c r="AD735" s="183" t="s">
        <v>29</v>
      </c>
      <c r="AE735" s="43" t="s">
        <v>29</v>
      </c>
      <c r="AF735" s="184" t="s">
        <v>29</v>
      </c>
      <c r="AG735" s="43" t="s">
        <v>29</v>
      </c>
      <c r="AH735" s="43" t="s">
        <v>129</v>
      </c>
      <c r="AI735" s="46" t="s">
        <v>129</v>
      </c>
    </row>
    <row r="736" spans="18:35" ht="19.5" customHeight="1">
      <c r="R736" s="35" t="s">
        <v>827</v>
      </c>
      <c r="S736" s="36" t="s">
        <v>429</v>
      </c>
      <c r="T736" s="37" t="s">
        <v>472</v>
      </c>
      <c r="U736" s="206" t="b">
        <f t="shared" si="66"/>
        <v>1</v>
      </c>
      <c r="V736" s="38" t="b">
        <f t="shared" si="65"/>
        <v>1</v>
      </c>
      <c r="W736" s="203" t="b">
        <f t="shared" si="67"/>
        <v>1</v>
      </c>
      <c r="X736" s="39" t="s">
        <v>76</v>
      </c>
      <c r="Y736" s="40" t="s">
        <v>82</v>
      </c>
      <c r="Z736" s="41">
        <v>11</v>
      </c>
      <c r="AA736" s="42" t="s">
        <v>828</v>
      </c>
      <c r="AB736" s="43" t="s">
        <v>29</v>
      </c>
      <c r="AC736" s="43" t="s">
        <v>29</v>
      </c>
      <c r="AD736" s="183" t="s">
        <v>29</v>
      </c>
      <c r="AE736" s="43" t="s">
        <v>29</v>
      </c>
      <c r="AF736" s="184" t="s">
        <v>29</v>
      </c>
      <c r="AG736" s="43" t="s">
        <v>29</v>
      </c>
      <c r="AH736" s="43" t="s">
        <v>129</v>
      </c>
      <c r="AI736" s="46" t="s">
        <v>129</v>
      </c>
    </row>
    <row r="737" spans="18:35" ht="19.5" customHeight="1">
      <c r="R737" s="35" t="s">
        <v>832</v>
      </c>
      <c r="S737" s="36" t="s">
        <v>833</v>
      </c>
      <c r="T737" s="37" t="s">
        <v>472</v>
      </c>
      <c r="U737" s="206" t="b">
        <f t="shared" si="66"/>
        <v>1</v>
      </c>
      <c r="V737" s="38" t="b">
        <f t="shared" si="65"/>
        <v>1</v>
      </c>
      <c r="W737" s="203" t="b">
        <f t="shared" si="67"/>
        <v>1</v>
      </c>
      <c r="X737" s="39" t="s">
        <v>26</v>
      </c>
      <c r="Y737" s="40" t="s">
        <v>35</v>
      </c>
      <c r="Z737" s="41">
        <v>45</v>
      </c>
      <c r="AA737" s="42" t="s">
        <v>218</v>
      </c>
      <c r="AB737" s="43" t="s">
        <v>29</v>
      </c>
      <c r="AC737" s="43" t="s">
        <v>29</v>
      </c>
      <c r="AD737" s="183" t="s">
        <v>29</v>
      </c>
      <c r="AE737" s="43" t="s">
        <v>29</v>
      </c>
      <c r="AF737" s="184" t="s">
        <v>29</v>
      </c>
      <c r="AG737" s="43" t="s">
        <v>29</v>
      </c>
      <c r="AH737" s="43" t="s">
        <v>29</v>
      </c>
      <c r="AI737" s="46" t="s">
        <v>29</v>
      </c>
    </row>
    <row r="738" spans="18:35" ht="19.5" customHeight="1">
      <c r="R738" s="35" t="s">
        <v>832</v>
      </c>
      <c r="S738" s="36" t="s">
        <v>834</v>
      </c>
      <c r="T738" s="37" t="s">
        <v>472</v>
      </c>
      <c r="U738" s="206" t="b">
        <f t="shared" si="66"/>
        <v>1</v>
      </c>
      <c r="V738" s="38" t="b">
        <f t="shared" si="65"/>
        <v>1</v>
      </c>
      <c r="W738" s="203" t="b">
        <f t="shared" si="67"/>
        <v>1</v>
      </c>
      <c r="X738" s="39" t="s">
        <v>34</v>
      </c>
      <c r="Y738" s="40" t="s">
        <v>35</v>
      </c>
      <c r="Z738" s="41">
        <v>131</v>
      </c>
      <c r="AA738" s="42" t="s">
        <v>218</v>
      </c>
      <c r="AB738" s="43" t="s">
        <v>29</v>
      </c>
      <c r="AC738" s="43" t="s">
        <v>29</v>
      </c>
      <c r="AD738" s="183" t="s">
        <v>29</v>
      </c>
      <c r="AE738" s="43" t="s">
        <v>29</v>
      </c>
      <c r="AF738" s="184" t="s">
        <v>29</v>
      </c>
      <c r="AG738" s="43" t="s">
        <v>29</v>
      </c>
      <c r="AH738" s="43" t="s">
        <v>29</v>
      </c>
      <c r="AI738" s="46" t="s">
        <v>29</v>
      </c>
    </row>
    <row r="739" spans="18:35" ht="19.5" customHeight="1">
      <c r="R739" s="35" t="s">
        <v>832</v>
      </c>
      <c r="S739" s="36" t="s">
        <v>835</v>
      </c>
      <c r="T739" s="37" t="s">
        <v>472</v>
      </c>
      <c r="U739" s="206" t="b">
        <f t="shared" si="66"/>
        <v>1</v>
      </c>
      <c r="V739" s="38" t="b">
        <f t="shared" si="65"/>
        <v>1</v>
      </c>
      <c r="W739" s="203" t="b">
        <f t="shared" si="67"/>
        <v>1</v>
      </c>
      <c r="X739" s="39" t="s">
        <v>34</v>
      </c>
      <c r="Y739" s="40" t="s">
        <v>35</v>
      </c>
      <c r="Z739" s="41">
        <v>34</v>
      </c>
      <c r="AA739" s="42" t="s">
        <v>218</v>
      </c>
      <c r="AB739" s="43" t="s">
        <v>29</v>
      </c>
      <c r="AC739" s="43" t="s">
        <v>29</v>
      </c>
      <c r="AD739" s="183" t="s">
        <v>29</v>
      </c>
      <c r="AE739" s="43" t="s">
        <v>29</v>
      </c>
      <c r="AF739" s="184" t="s">
        <v>29</v>
      </c>
      <c r="AG739" s="43" t="s">
        <v>29</v>
      </c>
      <c r="AH739" s="43" t="s">
        <v>29</v>
      </c>
      <c r="AI739" s="46" t="s">
        <v>29</v>
      </c>
    </row>
    <row r="740" spans="18:35" ht="19.5" customHeight="1">
      <c r="R740" s="35" t="s">
        <v>832</v>
      </c>
      <c r="S740" s="36" t="s">
        <v>836</v>
      </c>
      <c r="T740" s="37" t="s">
        <v>472</v>
      </c>
      <c r="U740" s="206" t="b">
        <f t="shared" si="66"/>
        <v>1</v>
      </c>
      <c r="V740" s="38" t="b">
        <f t="shared" si="65"/>
        <v>1</v>
      </c>
      <c r="W740" s="203" t="b">
        <f t="shared" si="67"/>
        <v>1</v>
      </c>
      <c r="X740" s="39" t="s">
        <v>76</v>
      </c>
      <c r="Y740" s="40" t="s">
        <v>35</v>
      </c>
      <c r="Z740" s="41">
        <v>34</v>
      </c>
      <c r="AA740" s="42" t="s">
        <v>218</v>
      </c>
      <c r="AB740" s="43" t="s">
        <v>29</v>
      </c>
      <c r="AC740" s="43" t="s">
        <v>29</v>
      </c>
      <c r="AD740" s="183" t="s">
        <v>29</v>
      </c>
      <c r="AE740" s="43" t="s">
        <v>29</v>
      </c>
      <c r="AF740" s="184" t="s">
        <v>29</v>
      </c>
      <c r="AG740" s="43" t="s">
        <v>29</v>
      </c>
      <c r="AH740" s="43" t="s">
        <v>29</v>
      </c>
      <c r="AI740" s="46" t="s">
        <v>29</v>
      </c>
    </row>
    <row r="741" spans="18:35" ht="19.5" customHeight="1">
      <c r="R741" s="35" t="s">
        <v>837</v>
      </c>
      <c r="S741" s="36" t="s">
        <v>838</v>
      </c>
      <c r="T741" s="37" t="s">
        <v>472</v>
      </c>
      <c r="U741" s="206" t="b">
        <f t="shared" si="66"/>
        <v>1</v>
      </c>
      <c r="V741" s="38" t="b">
        <f t="shared" si="65"/>
        <v>1</v>
      </c>
      <c r="W741" s="203" t="b">
        <f t="shared" si="67"/>
        <v>1</v>
      </c>
      <c r="X741" s="39" t="s">
        <v>76</v>
      </c>
      <c r="Y741" s="40" t="s">
        <v>35</v>
      </c>
      <c r="Z741" s="41">
        <v>16</v>
      </c>
      <c r="AA741" s="42" t="s">
        <v>28</v>
      </c>
      <c r="AB741" s="43" t="s">
        <v>29</v>
      </c>
      <c r="AC741" s="43" t="s">
        <v>29</v>
      </c>
      <c r="AD741" s="183" t="s">
        <v>29</v>
      </c>
      <c r="AE741" s="43" t="s">
        <v>29</v>
      </c>
      <c r="AF741" s="184" t="s">
        <v>29</v>
      </c>
      <c r="AG741" s="43" t="s">
        <v>29</v>
      </c>
      <c r="AH741" s="43" t="s">
        <v>29</v>
      </c>
      <c r="AI741" s="46" t="s">
        <v>29</v>
      </c>
    </row>
    <row r="742" spans="18:35" ht="19.5" customHeight="1">
      <c r="R742" s="35" t="s">
        <v>837</v>
      </c>
      <c r="S742" s="36" t="s">
        <v>839</v>
      </c>
      <c r="T742" s="37" t="s">
        <v>472</v>
      </c>
      <c r="U742" s="206" t="b">
        <f t="shared" si="66"/>
        <v>1</v>
      </c>
      <c r="V742" s="38" t="b">
        <f t="shared" si="65"/>
        <v>1</v>
      </c>
      <c r="W742" s="203" t="b">
        <f t="shared" si="67"/>
        <v>1</v>
      </c>
      <c r="X742" s="39" t="s">
        <v>76</v>
      </c>
      <c r="Y742" s="40" t="s">
        <v>35</v>
      </c>
      <c r="Z742" s="41">
        <v>16</v>
      </c>
      <c r="AA742" s="42" t="s">
        <v>28</v>
      </c>
      <c r="AB742" s="43" t="s">
        <v>29</v>
      </c>
      <c r="AC742" s="43" t="s">
        <v>29</v>
      </c>
      <c r="AD742" s="183" t="s">
        <v>29</v>
      </c>
      <c r="AE742" s="43" t="s">
        <v>29</v>
      </c>
      <c r="AF742" s="184" t="s">
        <v>29</v>
      </c>
      <c r="AG742" s="43" t="s">
        <v>29</v>
      </c>
      <c r="AH742" s="43" t="s">
        <v>29</v>
      </c>
      <c r="AI742" s="46" t="s">
        <v>29</v>
      </c>
    </row>
    <row r="743" spans="18:35" ht="19.5" customHeight="1">
      <c r="R743" s="35" t="s">
        <v>837</v>
      </c>
      <c r="S743" s="36" t="s">
        <v>443</v>
      </c>
      <c r="T743" s="37" t="s">
        <v>472</v>
      </c>
      <c r="U743" s="206" t="b">
        <f t="shared" si="66"/>
        <v>1</v>
      </c>
      <c r="V743" s="38" t="b">
        <f t="shared" si="65"/>
        <v>1</v>
      </c>
      <c r="W743" s="203" t="b">
        <f t="shared" si="67"/>
        <v>1</v>
      </c>
      <c r="X743" s="39" t="s">
        <v>76</v>
      </c>
      <c r="Y743" s="40" t="s">
        <v>35</v>
      </c>
      <c r="Z743" s="41">
        <v>16</v>
      </c>
      <c r="AA743" s="42" t="s">
        <v>28</v>
      </c>
      <c r="AB743" s="43" t="s">
        <v>29</v>
      </c>
      <c r="AC743" s="43" t="s">
        <v>29</v>
      </c>
      <c r="AD743" s="183" t="s">
        <v>29</v>
      </c>
      <c r="AE743" s="43" t="s">
        <v>29</v>
      </c>
      <c r="AF743" s="184" t="s">
        <v>29</v>
      </c>
      <c r="AG743" s="43" t="s">
        <v>29</v>
      </c>
      <c r="AH743" s="43" t="s">
        <v>29</v>
      </c>
      <c r="AI743" s="46" t="s">
        <v>29</v>
      </c>
    </row>
    <row r="744" spans="18:35" ht="19.5" customHeight="1">
      <c r="R744" s="35" t="s">
        <v>837</v>
      </c>
      <c r="S744" s="36" t="s">
        <v>840</v>
      </c>
      <c r="T744" s="37" t="s">
        <v>472</v>
      </c>
      <c r="U744" s="206" t="b">
        <f t="shared" si="66"/>
        <v>1</v>
      </c>
      <c r="V744" s="38" t="b">
        <f t="shared" si="65"/>
        <v>1</v>
      </c>
      <c r="W744" s="203" t="b">
        <f t="shared" si="67"/>
        <v>1</v>
      </c>
      <c r="X744" s="39" t="s">
        <v>76</v>
      </c>
      <c r="Y744" s="40" t="s">
        <v>35</v>
      </c>
      <c r="Z744" s="41">
        <v>16</v>
      </c>
      <c r="AA744" s="42" t="s">
        <v>28</v>
      </c>
      <c r="AB744" s="43" t="s">
        <v>29</v>
      </c>
      <c r="AC744" s="43" t="s">
        <v>29</v>
      </c>
      <c r="AD744" s="183" t="s">
        <v>29</v>
      </c>
      <c r="AE744" s="43" t="s">
        <v>29</v>
      </c>
      <c r="AF744" s="184" t="s">
        <v>29</v>
      </c>
      <c r="AG744" s="43" t="s">
        <v>29</v>
      </c>
      <c r="AH744" s="43" t="s">
        <v>29</v>
      </c>
      <c r="AI744" s="46" t="s">
        <v>29</v>
      </c>
    </row>
    <row r="745" spans="18:35" ht="19.5" customHeight="1">
      <c r="R745" s="35" t="s">
        <v>837</v>
      </c>
      <c r="S745" s="36" t="s">
        <v>578</v>
      </c>
      <c r="T745" s="37" t="s">
        <v>472</v>
      </c>
      <c r="U745" s="206" t="b">
        <f t="shared" si="66"/>
        <v>1</v>
      </c>
      <c r="V745" s="38" t="b">
        <f t="shared" si="65"/>
        <v>1</v>
      </c>
      <c r="W745" s="203" t="b">
        <f t="shared" si="67"/>
        <v>1</v>
      </c>
      <c r="X745" s="39" t="s">
        <v>76</v>
      </c>
      <c r="Y745" s="40" t="s">
        <v>35</v>
      </c>
      <c r="Z745" s="41">
        <v>33</v>
      </c>
      <c r="AA745" s="42" t="s">
        <v>28</v>
      </c>
      <c r="AB745" s="43" t="s">
        <v>29</v>
      </c>
      <c r="AC745" s="43" t="s">
        <v>29</v>
      </c>
      <c r="AD745" s="183" t="s">
        <v>29</v>
      </c>
      <c r="AE745" s="43" t="s">
        <v>29</v>
      </c>
      <c r="AF745" s="184" t="s">
        <v>29</v>
      </c>
      <c r="AG745" s="43" t="s">
        <v>29</v>
      </c>
      <c r="AH745" s="43" t="s">
        <v>29</v>
      </c>
      <c r="AI745" s="46" t="s">
        <v>29</v>
      </c>
    </row>
    <row r="746" spans="18:35" ht="19.5" customHeight="1">
      <c r="R746" s="35" t="s">
        <v>837</v>
      </c>
      <c r="S746" s="36" t="s">
        <v>587</v>
      </c>
      <c r="T746" s="37" t="s">
        <v>472</v>
      </c>
      <c r="U746" s="206" t="b">
        <f t="shared" si="66"/>
        <v>1</v>
      </c>
      <c r="V746" s="38" t="b">
        <f t="shared" ref="V746:V809" si="68">IF(COUNTIF($J$15:$K$19,$Y746)=0,IF(COUNTIF($L$15:$M$19,$Y746)=0,IF(VLOOKUP($Y746,$N$15:$O$19,2,FALSE)="가 능",TRUE,FALSE),IF(VLOOKUP($Y746,$L$15:$M$19,2,FALSE)="가 능",TRUE,FALSE)),IF(VLOOKUP($Y746,$J$15:$K$19,2,FALSE)="가 능",TRUE,FALSE))</f>
        <v>1</v>
      </c>
      <c r="W746" s="203" t="b">
        <f t="shared" si="67"/>
        <v>1</v>
      </c>
      <c r="X746" s="39" t="s">
        <v>76</v>
      </c>
      <c r="Y746" s="40" t="s">
        <v>35</v>
      </c>
      <c r="Z746" s="41">
        <v>32</v>
      </c>
      <c r="AA746" s="42" t="s">
        <v>28</v>
      </c>
      <c r="AB746" s="43" t="s">
        <v>29</v>
      </c>
      <c r="AC746" s="43" t="s">
        <v>29</v>
      </c>
      <c r="AD746" s="183" t="s">
        <v>29</v>
      </c>
      <c r="AE746" s="43" t="s">
        <v>29</v>
      </c>
      <c r="AF746" s="184" t="s">
        <v>29</v>
      </c>
      <c r="AG746" s="43" t="s">
        <v>29</v>
      </c>
      <c r="AH746" s="43" t="s">
        <v>29</v>
      </c>
      <c r="AI746" s="46" t="s">
        <v>29</v>
      </c>
    </row>
    <row r="747" spans="18:35" ht="19.5" customHeight="1">
      <c r="R747" s="35" t="s">
        <v>837</v>
      </c>
      <c r="S747" s="36" t="s">
        <v>423</v>
      </c>
      <c r="T747" s="37" t="s">
        <v>472</v>
      </c>
      <c r="U747" s="206" t="b">
        <f t="shared" si="66"/>
        <v>1</v>
      </c>
      <c r="V747" s="38" t="b">
        <f t="shared" si="68"/>
        <v>1</v>
      </c>
      <c r="W747" s="203" t="b">
        <f t="shared" si="67"/>
        <v>1</v>
      </c>
      <c r="X747" s="39" t="s">
        <v>76</v>
      </c>
      <c r="Y747" s="40" t="s">
        <v>35</v>
      </c>
      <c r="Z747" s="41">
        <v>32</v>
      </c>
      <c r="AA747" s="42" t="s">
        <v>28</v>
      </c>
      <c r="AB747" s="43" t="s">
        <v>29</v>
      </c>
      <c r="AC747" s="43" t="s">
        <v>29</v>
      </c>
      <c r="AD747" s="183" t="s">
        <v>29</v>
      </c>
      <c r="AE747" s="43" t="s">
        <v>29</v>
      </c>
      <c r="AF747" s="184" t="s">
        <v>29</v>
      </c>
      <c r="AG747" s="43" t="s">
        <v>29</v>
      </c>
      <c r="AH747" s="43" t="s">
        <v>29</v>
      </c>
      <c r="AI747" s="46" t="s">
        <v>29</v>
      </c>
    </row>
    <row r="748" spans="18:35" ht="19.5" customHeight="1">
      <c r="R748" s="35" t="s">
        <v>837</v>
      </c>
      <c r="S748" s="36" t="s">
        <v>841</v>
      </c>
      <c r="T748" s="37" t="s">
        <v>472</v>
      </c>
      <c r="U748" s="206" t="b">
        <f t="shared" si="66"/>
        <v>1</v>
      </c>
      <c r="V748" s="38" t="b">
        <f t="shared" si="68"/>
        <v>1</v>
      </c>
      <c r="W748" s="203" t="b">
        <f t="shared" si="67"/>
        <v>1</v>
      </c>
      <c r="X748" s="39" t="s">
        <v>76</v>
      </c>
      <c r="Y748" s="40" t="s">
        <v>35</v>
      </c>
      <c r="Z748" s="41">
        <v>16</v>
      </c>
      <c r="AA748" s="42" t="s">
        <v>28</v>
      </c>
      <c r="AB748" s="43" t="s">
        <v>29</v>
      </c>
      <c r="AC748" s="43" t="s">
        <v>29</v>
      </c>
      <c r="AD748" s="183" t="s">
        <v>29</v>
      </c>
      <c r="AE748" s="43" t="s">
        <v>29</v>
      </c>
      <c r="AF748" s="184" t="s">
        <v>29</v>
      </c>
      <c r="AG748" s="43" t="s">
        <v>29</v>
      </c>
      <c r="AH748" s="43" t="s">
        <v>29</v>
      </c>
      <c r="AI748" s="46" t="s">
        <v>29</v>
      </c>
    </row>
    <row r="749" spans="18:35" ht="19.5" customHeight="1">
      <c r="R749" s="35" t="s">
        <v>281</v>
      </c>
      <c r="S749" s="36" t="s">
        <v>842</v>
      </c>
      <c r="T749" s="37" t="s">
        <v>472</v>
      </c>
      <c r="U749" s="206" t="b">
        <f t="shared" si="66"/>
        <v>1</v>
      </c>
      <c r="V749" s="38" t="b">
        <f t="shared" si="68"/>
        <v>1</v>
      </c>
      <c r="W749" s="203" t="b">
        <f t="shared" si="67"/>
        <v>1</v>
      </c>
      <c r="X749" s="39" t="s">
        <v>26</v>
      </c>
      <c r="Y749" s="40" t="s">
        <v>57</v>
      </c>
      <c r="Z749" s="41">
        <v>12</v>
      </c>
      <c r="AA749" s="52" t="s">
        <v>843</v>
      </c>
      <c r="AB749" s="43" t="s">
        <v>29</v>
      </c>
      <c r="AC749" s="43" t="s">
        <v>29</v>
      </c>
      <c r="AD749" s="183" t="s">
        <v>99</v>
      </c>
      <c r="AE749" s="43" t="s">
        <v>99</v>
      </c>
      <c r="AF749" s="184" t="s">
        <v>29</v>
      </c>
      <c r="AG749" s="43" t="s">
        <v>29</v>
      </c>
      <c r="AH749" s="43" t="s">
        <v>29</v>
      </c>
      <c r="AI749" s="46" t="s">
        <v>29</v>
      </c>
    </row>
    <row r="750" spans="18:35" ht="19.5" customHeight="1">
      <c r="R750" s="35" t="s">
        <v>281</v>
      </c>
      <c r="S750" s="36" t="s">
        <v>135</v>
      </c>
      <c r="T750" s="37" t="s">
        <v>472</v>
      </c>
      <c r="U750" s="206" t="b">
        <f t="shared" si="66"/>
        <v>1</v>
      </c>
      <c r="V750" s="38" t="b">
        <f t="shared" si="68"/>
        <v>1</v>
      </c>
      <c r="W750" s="203" t="b">
        <f t="shared" si="67"/>
        <v>1</v>
      </c>
      <c r="X750" s="39" t="s">
        <v>76</v>
      </c>
      <c r="Y750" s="40" t="s">
        <v>57</v>
      </c>
      <c r="Z750" s="41">
        <v>27</v>
      </c>
      <c r="AA750" s="52" t="s">
        <v>843</v>
      </c>
      <c r="AB750" s="43" t="s">
        <v>29</v>
      </c>
      <c r="AC750" s="43" t="s">
        <v>29</v>
      </c>
      <c r="AD750" s="183" t="s">
        <v>99</v>
      </c>
      <c r="AE750" s="43" t="s">
        <v>99</v>
      </c>
      <c r="AF750" s="184" t="s">
        <v>29</v>
      </c>
      <c r="AG750" s="43" t="s">
        <v>29</v>
      </c>
      <c r="AH750" s="43" t="s">
        <v>29</v>
      </c>
      <c r="AI750" s="46" t="s">
        <v>29</v>
      </c>
    </row>
    <row r="751" spans="18:35" ht="19.5" customHeight="1">
      <c r="R751" s="35" t="s">
        <v>281</v>
      </c>
      <c r="S751" s="36" t="s">
        <v>381</v>
      </c>
      <c r="T751" s="37" t="s">
        <v>472</v>
      </c>
      <c r="U751" s="206" t="b">
        <f t="shared" si="66"/>
        <v>1</v>
      </c>
      <c r="V751" s="38" t="b">
        <f t="shared" si="68"/>
        <v>1</v>
      </c>
      <c r="W751" s="203" t="b">
        <f t="shared" si="67"/>
        <v>1</v>
      </c>
      <c r="X751" s="39" t="s">
        <v>26</v>
      </c>
      <c r="Y751" s="40" t="s">
        <v>57</v>
      </c>
      <c r="Z751" s="41">
        <v>9</v>
      </c>
      <c r="AA751" s="52" t="s">
        <v>843</v>
      </c>
      <c r="AB751" s="43" t="s">
        <v>29</v>
      </c>
      <c r="AC751" s="43" t="s">
        <v>29</v>
      </c>
      <c r="AD751" s="183" t="s">
        <v>99</v>
      </c>
      <c r="AE751" s="43" t="s">
        <v>99</v>
      </c>
      <c r="AF751" s="184" t="s">
        <v>29</v>
      </c>
      <c r="AG751" s="43" t="s">
        <v>29</v>
      </c>
      <c r="AH751" s="43" t="s">
        <v>29</v>
      </c>
      <c r="AI751" s="46" t="s">
        <v>29</v>
      </c>
    </row>
    <row r="752" spans="18:35" ht="19.5" customHeight="1">
      <c r="R752" s="35" t="s">
        <v>281</v>
      </c>
      <c r="S752" s="36" t="s">
        <v>844</v>
      </c>
      <c r="T752" s="37" t="s">
        <v>472</v>
      </c>
      <c r="U752" s="206" t="b">
        <f t="shared" si="66"/>
        <v>1</v>
      </c>
      <c r="V752" s="38" t="b">
        <f t="shared" si="68"/>
        <v>1</v>
      </c>
      <c r="W752" s="203" t="b">
        <f t="shared" si="67"/>
        <v>1</v>
      </c>
      <c r="X752" s="39" t="s">
        <v>26</v>
      </c>
      <c r="Y752" s="40" t="s">
        <v>57</v>
      </c>
      <c r="Z752" s="41">
        <v>17</v>
      </c>
      <c r="AA752" s="52" t="s">
        <v>843</v>
      </c>
      <c r="AB752" s="43" t="s">
        <v>29</v>
      </c>
      <c r="AC752" s="43" t="s">
        <v>29</v>
      </c>
      <c r="AD752" s="183" t="s">
        <v>99</v>
      </c>
      <c r="AE752" s="43" t="s">
        <v>99</v>
      </c>
      <c r="AF752" s="184" t="s">
        <v>29</v>
      </c>
      <c r="AG752" s="43" t="s">
        <v>29</v>
      </c>
      <c r="AH752" s="43" t="s">
        <v>29</v>
      </c>
      <c r="AI752" s="46" t="s">
        <v>29</v>
      </c>
    </row>
    <row r="753" spans="18:35" ht="19.5" customHeight="1">
      <c r="R753" s="35" t="s">
        <v>281</v>
      </c>
      <c r="S753" s="36" t="s">
        <v>813</v>
      </c>
      <c r="T753" s="37" t="s">
        <v>472</v>
      </c>
      <c r="U753" s="206" t="b">
        <f t="shared" si="66"/>
        <v>1</v>
      </c>
      <c r="V753" s="38" t="b">
        <f t="shared" si="68"/>
        <v>1</v>
      </c>
      <c r="W753" s="203" t="b">
        <f t="shared" si="67"/>
        <v>1</v>
      </c>
      <c r="X753" s="39" t="s">
        <v>26</v>
      </c>
      <c r="Y753" s="40" t="s">
        <v>57</v>
      </c>
      <c r="Z753" s="41">
        <v>11</v>
      </c>
      <c r="AA753" s="52" t="s">
        <v>843</v>
      </c>
      <c r="AB753" s="43" t="s">
        <v>29</v>
      </c>
      <c r="AC753" s="43" t="s">
        <v>29</v>
      </c>
      <c r="AD753" s="183" t="s">
        <v>99</v>
      </c>
      <c r="AE753" s="43" t="s">
        <v>99</v>
      </c>
      <c r="AF753" s="184" t="s">
        <v>29</v>
      </c>
      <c r="AG753" s="43" t="s">
        <v>29</v>
      </c>
      <c r="AH753" s="43" t="s">
        <v>29</v>
      </c>
      <c r="AI753" s="46" t="s">
        <v>29</v>
      </c>
    </row>
    <row r="754" spans="18:35" ht="19.5" customHeight="1">
      <c r="R754" s="35" t="s">
        <v>281</v>
      </c>
      <c r="S754" s="36" t="s">
        <v>845</v>
      </c>
      <c r="T754" s="37" t="s">
        <v>472</v>
      </c>
      <c r="U754" s="206" t="b">
        <f t="shared" si="66"/>
        <v>1</v>
      </c>
      <c r="V754" s="38" t="b">
        <f t="shared" si="68"/>
        <v>1</v>
      </c>
      <c r="W754" s="203" t="b">
        <f t="shared" si="67"/>
        <v>1</v>
      </c>
      <c r="X754" s="39" t="s">
        <v>76</v>
      </c>
      <c r="Y754" s="40" t="s">
        <v>57</v>
      </c>
      <c r="Z754" s="41">
        <v>10</v>
      </c>
      <c r="AA754" s="52" t="s">
        <v>843</v>
      </c>
      <c r="AB754" s="43" t="s">
        <v>29</v>
      </c>
      <c r="AC754" s="43" t="s">
        <v>29</v>
      </c>
      <c r="AD754" s="183" t="s">
        <v>99</v>
      </c>
      <c r="AE754" s="43" t="s">
        <v>99</v>
      </c>
      <c r="AF754" s="184" t="s">
        <v>29</v>
      </c>
      <c r="AG754" s="43" t="s">
        <v>29</v>
      </c>
      <c r="AH754" s="43" t="s">
        <v>29</v>
      </c>
      <c r="AI754" s="46" t="s">
        <v>29</v>
      </c>
    </row>
    <row r="755" spans="18:35" ht="19.5" customHeight="1">
      <c r="R755" s="35" t="s">
        <v>281</v>
      </c>
      <c r="S755" s="36" t="s">
        <v>160</v>
      </c>
      <c r="T755" s="37" t="s">
        <v>472</v>
      </c>
      <c r="U755" s="206" t="b">
        <f t="shared" si="66"/>
        <v>1</v>
      </c>
      <c r="V755" s="38" t="b">
        <f t="shared" si="68"/>
        <v>1</v>
      </c>
      <c r="W755" s="203" t="b">
        <f t="shared" si="67"/>
        <v>1</v>
      </c>
      <c r="X755" s="39" t="s">
        <v>26</v>
      </c>
      <c r="Y755" s="40" t="s">
        <v>57</v>
      </c>
      <c r="Z755" s="41">
        <v>12</v>
      </c>
      <c r="AA755" s="52" t="s">
        <v>843</v>
      </c>
      <c r="AB755" s="43" t="s">
        <v>29</v>
      </c>
      <c r="AC755" s="43" t="s">
        <v>29</v>
      </c>
      <c r="AD755" s="183" t="s">
        <v>99</v>
      </c>
      <c r="AE755" s="43" t="s">
        <v>99</v>
      </c>
      <c r="AF755" s="184" t="s">
        <v>29</v>
      </c>
      <c r="AG755" s="43" t="s">
        <v>29</v>
      </c>
      <c r="AH755" s="43" t="s">
        <v>29</v>
      </c>
      <c r="AI755" s="46" t="s">
        <v>29</v>
      </c>
    </row>
    <row r="756" spans="18:35" ht="19.5" customHeight="1">
      <c r="R756" s="35" t="s">
        <v>281</v>
      </c>
      <c r="S756" s="36" t="s">
        <v>423</v>
      </c>
      <c r="T756" s="37" t="s">
        <v>472</v>
      </c>
      <c r="U756" s="206" t="b">
        <f t="shared" si="66"/>
        <v>1</v>
      </c>
      <c r="V756" s="38" t="b">
        <f t="shared" si="68"/>
        <v>1</v>
      </c>
      <c r="W756" s="203" t="b">
        <f t="shared" si="67"/>
        <v>1</v>
      </c>
      <c r="X756" s="39" t="s">
        <v>26</v>
      </c>
      <c r="Y756" s="40" t="s">
        <v>57</v>
      </c>
      <c r="Z756" s="41">
        <v>18</v>
      </c>
      <c r="AA756" s="52" t="s">
        <v>843</v>
      </c>
      <c r="AB756" s="43" t="s">
        <v>29</v>
      </c>
      <c r="AC756" s="43" t="s">
        <v>29</v>
      </c>
      <c r="AD756" s="183" t="s">
        <v>99</v>
      </c>
      <c r="AE756" s="43" t="s">
        <v>99</v>
      </c>
      <c r="AF756" s="184" t="s">
        <v>29</v>
      </c>
      <c r="AG756" s="43" t="s">
        <v>29</v>
      </c>
      <c r="AH756" s="43" t="s">
        <v>29</v>
      </c>
      <c r="AI756" s="46" t="s">
        <v>29</v>
      </c>
    </row>
    <row r="757" spans="18:35" ht="19.5" customHeight="1">
      <c r="R757" s="35" t="s">
        <v>281</v>
      </c>
      <c r="S757" s="36" t="s">
        <v>846</v>
      </c>
      <c r="T757" s="37" t="s">
        <v>472</v>
      </c>
      <c r="U757" s="206" t="b">
        <f t="shared" si="66"/>
        <v>1</v>
      </c>
      <c r="V757" s="38" t="b">
        <f t="shared" si="68"/>
        <v>1</v>
      </c>
      <c r="W757" s="203" t="b">
        <f t="shared" si="67"/>
        <v>1</v>
      </c>
      <c r="X757" s="39" t="s">
        <v>26</v>
      </c>
      <c r="Y757" s="40" t="s">
        <v>57</v>
      </c>
      <c r="Z757" s="41">
        <v>22</v>
      </c>
      <c r="AA757" s="52" t="s">
        <v>843</v>
      </c>
      <c r="AB757" s="43" t="s">
        <v>29</v>
      </c>
      <c r="AC757" s="43" t="s">
        <v>29</v>
      </c>
      <c r="AD757" s="183" t="s">
        <v>99</v>
      </c>
      <c r="AE757" s="43" t="s">
        <v>99</v>
      </c>
      <c r="AF757" s="184" t="s">
        <v>29</v>
      </c>
      <c r="AG757" s="43" t="s">
        <v>29</v>
      </c>
      <c r="AH757" s="43" t="s">
        <v>29</v>
      </c>
      <c r="AI757" s="46" t="s">
        <v>29</v>
      </c>
    </row>
    <row r="758" spans="18:35" ht="19.5" customHeight="1">
      <c r="R758" s="35" t="s">
        <v>281</v>
      </c>
      <c r="S758" s="36" t="s">
        <v>599</v>
      </c>
      <c r="T758" s="37" t="s">
        <v>472</v>
      </c>
      <c r="U758" s="206" t="b">
        <f t="shared" si="66"/>
        <v>1</v>
      </c>
      <c r="V758" s="38" t="b">
        <f t="shared" si="68"/>
        <v>1</v>
      </c>
      <c r="W758" s="203" t="b">
        <f t="shared" si="67"/>
        <v>1</v>
      </c>
      <c r="X758" s="39" t="s">
        <v>76</v>
      </c>
      <c r="Y758" s="40" t="s">
        <v>57</v>
      </c>
      <c r="Z758" s="41">
        <v>23</v>
      </c>
      <c r="AA758" s="52" t="s">
        <v>843</v>
      </c>
      <c r="AB758" s="43" t="s">
        <v>29</v>
      </c>
      <c r="AC758" s="43" t="s">
        <v>29</v>
      </c>
      <c r="AD758" s="183" t="s">
        <v>99</v>
      </c>
      <c r="AE758" s="43" t="s">
        <v>99</v>
      </c>
      <c r="AF758" s="184" t="s">
        <v>29</v>
      </c>
      <c r="AG758" s="43" t="s">
        <v>29</v>
      </c>
      <c r="AH758" s="43" t="s">
        <v>29</v>
      </c>
      <c r="AI758" s="46" t="s">
        <v>29</v>
      </c>
    </row>
    <row r="759" spans="18:35" ht="19.5" customHeight="1">
      <c r="R759" s="35" t="s">
        <v>43</v>
      </c>
      <c r="S759" s="36" t="s">
        <v>189</v>
      </c>
      <c r="T759" s="37" t="s">
        <v>472</v>
      </c>
      <c r="U759" s="206" t="b">
        <f t="shared" si="66"/>
        <v>0</v>
      </c>
      <c r="V759" s="38" t="b">
        <f t="shared" si="68"/>
        <v>0</v>
      </c>
      <c r="W759" s="203" t="b">
        <f t="shared" si="67"/>
        <v>1</v>
      </c>
      <c r="X759" s="39" t="s">
        <v>34</v>
      </c>
      <c r="Y759" s="40" t="s">
        <v>41</v>
      </c>
      <c r="Z759" s="41">
        <v>9</v>
      </c>
      <c r="AA759" s="42" t="s">
        <v>28</v>
      </c>
      <c r="AB759" s="43" t="s">
        <v>29</v>
      </c>
      <c r="AC759" s="43" t="s">
        <v>29</v>
      </c>
      <c r="AD759" s="183" t="s">
        <v>29</v>
      </c>
      <c r="AE759" s="43" t="s">
        <v>29</v>
      </c>
      <c r="AF759" s="184" t="s">
        <v>29</v>
      </c>
      <c r="AG759" s="43" t="s">
        <v>30</v>
      </c>
      <c r="AH759" s="43" t="s">
        <v>30</v>
      </c>
      <c r="AI759" s="46" t="s">
        <v>29</v>
      </c>
    </row>
    <row r="760" spans="18:35" ht="19.5" customHeight="1">
      <c r="R760" s="35" t="s">
        <v>43</v>
      </c>
      <c r="S760" s="36" t="s">
        <v>135</v>
      </c>
      <c r="T760" s="37" t="s">
        <v>472</v>
      </c>
      <c r="U760" s="206" t="b">
        <f t="shared" si="66"/>
        <v>1</v>
      </c>
      <c r="V760" s="38" t="b">
        <f t="shared" si="68"/>
        <v>1</v>
      </c>
      <c r="W760" s="203" t="b">
        <f t="shared" si="67"/>
        <v>1</v>
      </c>
      <c r="X760" s="39" t="s">
        <v>26</v>
      </c>
      <c r="Y760" s="40" t="s">
        <v>35</v>
      </c>
      <c r="Z760" s="41">
        <v>40</v>
      </c>
      <c r="AA760" s="42" t="s">
        <v>28</v>
      </c>
      <c r="AB760" s="43" t="s">
        <v>29</v>
      </c>
      <c r="AC760" s="43" t="s">
        <v>29</v>
      </c>
      <c r="AD760" s="183" t="s">
        <v>29</v>
      </c>
      <c r="AE760" s="43" t="s">
        <v>29</v>
      </c>
      <c r="AF760" s="184" t="s">
        <v>29</v>
      </c>
      <c r="AG760" s="43" t="s">
        <v>29</v>
      </c>
      <c r="AH760" s="43" t="s">
        <v>29</v>
      </c>
      <c r="AI760" s="46" t="s">
        <v>29</v>
      </c>
    </row>
    <row r="761" spans="18:35" ht="19.5" customHeight="1">
      <c r="R761" s="35" t="s">
        <v>43</v>
      </c>
      <c r="S761" s="36" t="s">
        <v>381</v>
      </c>
      <c r="T761" s="37" t="s">
        <v>472</v>
      </c>
      <c r="U761" s="206" t="b">
        <f t="shared" si="66"/>
        <v>0</v>
      </c>
      <c r="V761" s="38" t="b">
        <f t="shared" si="68"/>
        <v>0</v>
      </c>
      <c r="W761" s="203" t="b">
        <f t="shared" si="67"/>
        <v>1</v>
      </c>
      <c r="X761" s="39" t="s">
        <v>34</v>
      </c>
      <c r="Y761" s="40" t="s">
        <v>41</v>
      </c>
      <c r="Z761" s="41">
        <v>10</v>
      </c>
      <c r="AA761" s="42" t="s">
        <v>28</v>
      </c>
      <c r="AB761" s="43" t="s">
        <v>29</v>
      </c>
      <c r="AC761" s="43" t="s">
        <v>29</v>
      </c>
      <c r="AD761" s="183" t="s">
        <v>29</v>
      </c>
      <c r="AE761" s="43" t="s">
        <v>29</v>
      </c>
      <c r="AF761" s="184" t="s">
        <v>29</v>
      </c>
      <c r="AG761" s="43" t="s">
        <v>30</v>
      </c>
      <c r="AH761" s="43" t="s">
        <v>30</v>
      </c>
      <c r="AI761" s="46" t="s">
        <v>29</v>
      </c>
    </row>
    <row r="762" spans="18:35" ht="19.5" customHeight="1">
      <c r="R762" s="35" t="s">
        <v>43</v>
      </c>
      <c r="S762" s="36" t="s">
        <v>435</v>
      </c>
      <c r="T762" s="37" t="s">
        <v>472</v>
      </c>
      <c r="U762" s="206" t="b">
        <f t="shared" si="66"/>
        <v>0</v>
      </c>
      <c r="V762" s="38" t="b">
        <f t="shared" si="68"/>
        <v>0</v>
      </c>
      <c r="W762" s="203" t="b">
        <f t="shared" si="67"/>
        <v>1</v>
      </c>
      <c r="X762" s="39" t="s">
        <v>34</v>
      </c>
      <c r="Y762" s="40" t="s">
        <v>41</v>
      </c>
      <c r="Z762" s="41">
        <v>10</v>
      </c>
      <c r="AA762" s="42" t="s">
        <v>28</v>
      </c>
      <c r="AB762" s="43" t="s">
        <v>29</v>
      </c>
      <c r="AC762" s="43" t="s">
        <v>29</v>
      </c>
      <c r="AD762" s="183" t="s">
        <v>29</v>
      </c>
      <c r="AE762" s="43" t="s">
        <v>29</v>
      </c>
      <c r="AF762" s="184" t="s">
        <v>29</v>
      </c>
      <c r="AG762" s="43" t="s">
        <v>30</v>
      </c>
      <c r="AH762" s="43" t="s">
        <v>30</v>
      </c>
      <c r="AI762" s="46" t="s">
        <v>29</v>
      </c>
    </row>
    <row r="763" spans="18:35" ht="19.5" customHeight="1">
      <c r="R763" s="35" t="s">
        <v>43</v>
      </c>
      <c r="S763" s="36" t="s">
        <v>639</v>
      </c>
      <c r="T763" s="37" t="s">
        <v>472</v>
      </c>
      <c r="U763" s="206" t="b">
        <f t="shared" si="66"/>
        <v>0</v>
      </c>
      <c r="V763" s="38" t="b">
        <f t="shared" si="68"/>
        <v>0</v>
      </c>
      <c r="W763" s="203" t="b">
        <f t="shared" si="67"/>
        <v>1</v>
      </c>
      <c r="X763" s="39" t="s">
        <v>34</v>
      </c>
      <c r="Y763" s="40" t="s">
        <v>27</v>
      </c>
      <c r="Z763" s="41">
        <v>10</v>
      </c>
      <c r="AA763" s="42" t="s">
        <v>28</v>
      </c>
      <c r="AB763" s="43" t="s">
        <v>29</v>
      </c>
      <c r="AC763" s="43" t="s">
        <v>29</v>
      </c>
      <c r="AD763" s="183" t="s">
        <v>29</v>
      </c>
      <c r="AE763" s="43" t="s">
        <v>29</v>
      </c>
      <c r="AF763" s="184" t="s">
        <v>30</v>
      </c>
      <c r="AG763" s="43" t="s">
        <v>30</v>
      </c>
      <c r="AH763" s="43" t="s">
        <v>30</v>
      </c>
      <c r="AI763" s="46" t="s">
        <v>29</v>
      </c>
    </row>
    <row r="764" spans="18:35" ht="19.5" customHeight="1">
      <c r="R764" s="35" t="s">
        <v>43</v>
      </c>
      <c r="S764" s="36" t="s">
        <v>439</v>
      </c>
      <c r="T764" s="37" t="s">
        <v>472</v>
      </c>
      <c r="U764" s="206" t="b">
        <f t="shared" si="66"/>
        <v>0</v>
      </c>
      <c r="V764" s="38" t="b">
        <f t="shared" si="68"/>
        <v>0</v>
      </c>
      <c r="W764" s="203" t="b">
        <f t="shared" si="67"/>
        <v>1</v>
      </c>
      <c r="X764" s="39" t="s">
        <v>34</v>
      </c>
      <c r="Y764" s="40" t="s">
        <v>27</v>
      </c>
      <c r="Z764" s="41">
        <v>40</v>
      </c>
      <c r="AA764" s="42" t="s">
        <v>28</v>
      </c>
      <c r="AB764" s="43" t="s">
        <v>29</v>
      </c>
      <c r="AC764" s="43" t="s">
        <v>29</v>
      </c>
      <c r="AD764" s="183" t="s">
        <v>29</v>
      </c>
      <c r="AE764" s="43" t="s">
        <v>29</v>
      </c>
      <c r="AF764" s="184" t="s">
        <v>30</v>
      </c>
      <c r="AG764" s="43" t="s">
        <v>30</v>
      </c>
      <c r="AH764" s="43" t="s">
        <v>30</v>
      </c>
      <c r="AI764" s="46" t="s">
        <v>29</v>
      </c>
    </row>
    <row r="765" spans="18:35" ht="19.5" customHeight="1">
      <c r="R765" s="35" t="s">
        <v>43</v>
      </c>
      <c r="S765" s="36" t="s">
        <v>847</v>
      </c>
      <c r="T765" s="37" t="s">
        <v>472</v>
      </c>
      <c r="U765" s="206" t="b">
        <f t="shared" si="66"/>
        <v>0</v>
      </c>
      <c r="V765" s="38" t="b">
        <f t="shared" si="68"/>
        <v>0</v>
      </c>
      <c r="W765" s="203" t="b">
        <f t="shared" si="67"/>
        <v>1</v>
      </c>
      <c r="X765" s="39" t="s">
        <v>34</v>
      </c>
      <c r="Y765" s="40" t="s">
        <v>41</v>
      </c>
      <c r="Z765" s="41">
        <v>25</v>
      </c>
      <c r="AA765" s="42" t="s">
        <v>28</v>
      </c>
      <c r="AB765" s="43" t="s">
        <v>29</v>
      </c>
      <c r="AC765" s="43" t="s">
        <v>29</v>
      </c>
      <c r="AD765" s="183" t="s">
        <v>29</v>
      </c>
      <c r="AE765" s="43" t="s">
        <v>29</v>
      </c>
      <c r="AF765" s="184" t="s">
        <v>29</v>
      </c>
      <c r="AG765" s="43" t="s">
        <v>30</v>
      </c>
      <c r="AH765" s="43" t="s">
        <v>30</v>
      </c>
      <c r="AI765" s="46" t="s">
        <v>29</v>
      </c>
    </row>
    <row r="766" spans="18:35" ht="19.5" customHeight="1">
      <c r="R766" s="35" t="s">
        <v>43</v>
      </c>
      <c r="S766" s="36" t="s">
        <v>727</v>
      </c>
      <c r="T766" s="37" t="s">
        <v>472</v>
      </c>
      <c r="U766" s="206" t="b">
        <f t="shared" si="66"/>
        <v>0</v>
      </c>
      <c r="V766" s="38" t="b">
        <f t="shared" si="68"/>
        <v>0</v>
      </c>
      <c r="W766" s="203" t="b">
        <f t="shared" si="67"/>
        <v>1</v>
      </c>
      <c r="X766" s="39" t="s">
        <v>26</v>
      </c>
      <c r="Y766" s="40" t="s">
        <v>27</v>
      </c>
      <c r="Z766" s="41">
        <v>10</v>
      </c>
      <c r="AA766" s="42" t="s">
        <v>28</v>
      </c>
      <c r="AB766" s="43" t="s">
        <v>29</v>
      </c>
      <c r="AC766" s="43" t="s">
        <v>29</v>
      </c>
      <c r="AD766" s="183" t="s">
        <v>29</v>
      </c>
      <c r="AE766" s="43" t="s">
        <v>29</v>
      </c>
      <c r="AF766" s="184" t="s">
        <v>30</v>
      </c>
      <c r="AG766" s="43" t="s">
        <v>30</v>
      </c>
      <c r="AH766" s="43" t="s">
        <v>30</v>
      </c>
      <c r="AI766" s="46" t="s">
        <v>29</v>
      </c>
    </row>
    <row r="767" spans="18:35" ht="19.5" customHeight="1">
      <c r="R767" s="35" t="s">
        <v>43</v>
      </c>
      <c r="S767" s="36" t="s">
        <v>384</v>
      </c>
      <c r="T767" s="37" t="s">
        <v>472</v>
      </c>
      <c r="U767" s="206" t="b">
        <f t="shared" si="66"/>
        <v>0</v>
      </c>
      <c r="V767" s="38" t="b">
        <f t="shared" si="68"/>
        <v>0</v>
      </c>
      <c r="W767" s="203" t="b">
        <f t="shared" si="67"/>
        <v>1</v>
      </c>
      <c r="X767" s="39" t="s">
        <v>26</v>
      </c>
      <c r="Y767" s="40" t="s">
        <v>27</v>
      </c>
      <c r="Z767" s="41">
        <v>20</v>
      </c>
      <c r="AA767" s="42" t="s">
        <v>28</v>
      </c>
      <c r="AB767" s="43" t="s">
        <v>29</v>
      </c>
      <c r="AC767" s="43" t="s">
        <v>29</v>
      </c>
      <c r="AD767" s="183" t="s">
        <v>29</v>
      </c>
      <c r="AE767" s="43" t="s">
        <v>29</v>
      </c>
      <c r="AF767" s="184" t="s">
        <v>30</v>
      </c>
      <c r="AG767" s="43" t="s">
        <v>30</v>
      </c>
      <c r="AH767" s="43" t="s">
        <v>30</v>
      </c>
      <c r="AI767" s="46" t="s">
        <v>29</v>
      </c>
    </row>
    <row r="768" spans="18:35" ht="19.5" customHeight="1">
      <c r="R768" s="35" t="s">
        <v>43</v>
      </c>
      <c r="S768" s="36" t="s">
        <v>386</v>
      </c>
      <c r="T768" s="37" t="s">
        <v>472</v>
      </c>
      <c r="U768" s="206" t="b">
        <f t="shared" si="66"/>
        <v>0</v>
      </c>
      <c r="V768" s="38" t="b">
        <f t="shared" si="68"/>
        <v>0</v>
      </c>
      <c r="W768" s="203" t="b">
        <f t="shared" si="67"/>
        <v>1</v>
      </c>
      <c r="X768" s="39" t="s">
        <v>34</v>
      </c>
      <c r="Y768" s="40" t="s">
        <v>27</v>
      </c>
      <c r="Z768" s="41">
        <v>6</v>
      </c>
      <c r="AA768" s="42" t="s">
        <v>28</v>
      </c>
      <c r="AB768" s="43" t="s">
        <v>29</v>
      </c>
      <c r="AC768" s="43" t="s">
        <v>29</v>
      </c>
      <c r="AD768" s="183" t="s">
        <v>29</v>
      </c>
      <c r="AE768" s="43" t="s">
        <v>29</v>
      </c>
      <c r="AF768" s="184" t="s">
        <v>30</v>
      </c>
      <c r="AG768" s="43" t="s">
        <v>30</v>
      </c>
      <c r="AH768" s="43" t="s">
        <v>30</v>
      </c>
      <c r="AI768" s="46" t="s">
        <v>29</v>
      </c>
    </row>
    <row r="769" spans="18:35" ht="19.5" customHeight="1">
      <c r="R769" s="35" t="s">
        <v>43</v>
      </c>
      <c r="S769" s="36" t="s">
        <v>848</v>
      </c>
      <c r="T769" s="37" t="s">
        <v>472</v>
      </c>
      <c r="U769" s="206" t="b">
        <f t="shared" si="66"/>
        <v>0</v>
      </c>
      <c r="V769" s="38" t="b">
        <f t="shared" si="68"/>
        <v>0</v>
      </c>
      <c r="W769" s="203" t="b">
        <f t="shared" si="67"/>
        <v>1</v>
      </c>
      <c r="X769" s="39" t="s">
        <v>34</v>
      </c>
      <c r="Y769" s="40" t="s">
        <v>41</v>
      </c>
      <c r="Z769" s="41">
        <v>10</v>
      </c>
      <c r="AA769" s="42" t="s">
        <v>28</v>
      </c>
      <c r="AB769" s="43" t="s">
        <v>29</v>
      </c>
      <c r="AC769" s="43" t="s">
        <v>29</v>
      </c>
      <c r="AD769" s="183" t="s">
        <v>29</v>
      </c>
      <c r="AE769" s="43" t="s">
        <v>29</v>
      </c>
      <c r="AF769" s="184" t="s">
        <v>29</v>
      </c>
      <c r="AG769" s="43" t="s">
        <v>30</v>
      </c>
      <c r="AH769" s="43" t="s">
        <v>30</v>
      </c>
      <c r="AI769" s="46" t="s">
        <v>29</v>
      </c>
    </row>
    <row r="770" spans="18:35" ht="19.5" customHeight="1">
      <c r="R770" s="35" t="s">
        <v>43</v>
      </c>
      <c r="S770" s="36" t="s">
        <v>849</v>
      </c>
      <c r="T770" s="37" t="s">
        <v>472</v>
      </c>
      <c r="U770" s="206" t="b">
        <f t="shared" si="66"/>
        <v>1</v>
      </c>
      <c r="V770" s="38" t="b">
        <f t="shared" si="68"/>
        <v>1</v>
      </c>
      <c r="W770" s="203" t="b">
        <f t="shared" si="67"/>
        <v>1</v>
      </c>
      <c r="X770" s="39" t="s">
        <v>34</v>
      </c>
      <c r="Y770" s="40" t="s">
        <v>35</v>
      </c>
      <c r="Z770" s="41">
        <v>24</v>
      </c>
      <c r="AA770" s="42" t="s">
        <v>28</v>
      </c>
      <c r="AB770" s="43" t="s">
        <v>29</v>
      </c>
      <c r="AC770" s="43" t="s">
        <v>29</v>
      </c>
      <c r="AD770" s="183" t="s">
        <v>29</v>
      </c>
      <c r="AE770" s="43" t="s">
        <v>29</v>
      </c>
      <c r="AF770" s="184" t="s">
        <v>29</v>
      </c>
      <c r="AG770" s="43" t="s">
        <v>29</v>
      </c>
      <c r="AH770" s="43" t="s">
        <v>29</v>
      </c>
      <c r="AI770" s="46" t="s">
        <v>29</v>
      </c>
    </row>
    <row r="771" spans="18:35" ht="19.5" customHeight="1">
      <c r="R771" s="35" t="s">
        <v>43</v>
      </c>
      <c r="S771" s="36" t="s">
        <v>449</v>
      </c>
      <c r="T771" s="37" t="s">
        <v>472</v>
      </c>
      <c r="U771" s="206" t="b">
        <f t="shared" si="66"/>
        <v>0</v>
      </c>
      <c r="V771" s="38" t="b">
        <f t="shared" si="68"/>
        <v>0</v>
      </c>
      <c r="W771" s="203" t="b">
        <f t="shared" si="67"/>
        <v>1</v>
      </c>
      <c r="X771" s="39" t="s">
        <v>26</v>
      </c>
      <c r="Y771" s="40" t="s">
        <v>27</v>
      </c>
      <c r="Z771" s="41">
        <v>25</v>
      </c>
      <c r="AA771" s="42" t="s">
        <v>28</v>
      </c>
      <c r="AB771" s="43" t="s">
        <v>29</v>
      </c>
      <c r="AC771" s="43" t="s">
        <v>29</v>
      </c>
      <c r="AD771" s="183" t="s">
        <v>29</v>
      </c>
      <c r="AE771" s="43" t="s">
        <v>29</v>
      </c>
      <c r="AF771" s="184" t="s">
        <v>30</v>
      </c>
      <c r="AG771" s="43" t="s">
        <v>30</v>
      </c>
      <c r="AH771" s="43" t="s">
        <v>30</v>
      </c>
      <c r="AI771" s="46" t="s">
        <v>29</v>
      </c>
    </row>
    <row r="772" spans="18:35" ht="19.5" customHeight="1">
      <c r="R772" s="35" t="s">
        <v>43</v>
      </c>
      <c r="S772" s="36" t="s">
        <v>391</v>
      </c>
      <c r="T772" s="37" t="s">
        <v>472</v>
      </c>
      <c r="U772" s="206" t="b">
        <f t="shared" si="66"/>
        <v>0</v>
      </c>
      <c r="V772" s="38" t="b">
        <f t="shared" si="68"/>
        <v>0</v>
      </c>
      <c r="W772" s="203" t="b">
        <f t="shared" si="67"/>
        <v>1</v>
      </c>
      <c r="X772" s="39" t="s">
        <v>34</v>
      </c>
      <c r="Y772" s="40" t="s">
        <v>27</v>
      </c>
      <c r="Z772" s="41">
        <v>3</v>
      </c>
      <c r="AA772" s="42" t="s">
        <v>28</v>
      </c>
      <c r="AB772" s="43" t="s">
        <v>29</v>
      </c>
      <c r="AC772" s="43" t="s">
        <v>29</v>
      </c>
      <c r="AD772" s="183" t="s">
        <v>29</v>
      </c>
      <c r="AE772" s="43" t="s">
        <v>29</v>
      </c>
      <c r="AF772" s="184" t="s">
        <v>30</v>
      </c>
      <c r="AG772" s="43" t="s">
        <v>30</v>
      </c>
      <c r="AH772" s="43" t="s">
        <v>30</v>
      </c>
      <c r="AI772" s="46" t="s">
        <v>29</v>
      </c>
    </row>
    <row r="773" spans="18:35" ht="19.5" customHeight="1">
      <c r="R773" s="35" t="s">
        <v>43</v>
      </c>
      <c r="S773" s="36" t="s">
        <v>850</v>
      </c>
      <c r="T773" s="37" t="s">
        <v>472</v>
      </c>
      <c r="U773" s="206" t="b">
        <f t="shared" si="66"/>
        <v>0</v>
      </c>
      <c r="V773" s="38" t="b">
        <f t="shared" si="68"/>
        <v>0</v>
      </c>
      <c r="W773" s="203" t="b">
        <f t="shared" si="67"/>
        <v>1</v>
      </c>
      <c r="X773" s="39" t="s">
        <v>26</v>
      </c>
      <c r="Y773" s="40" t="s">
        <v>27</v>
      </c>
      <c r="Z773" s="41">
        <v>10</v>
      </c>
      <c r="AA773" s="42" t="s">
        <v>28</v>
      </c>
      <c r="AB773" s="43" t="s">
        <v>29</v>
      </c>
      <c r="AC773" s="43" t="s">
        <v>29</v>
      </c>
      <c r="AD773" s="183" t="s">
        <v>29</v>
      </c>
      <c r="AE773" s="43" t="s">
        <v>29</v>
      </c>
      <c r="AF773" s="184" t="s">
        <v>30</v>
      </c>
      <c r="AG773" s="43" t="s">
        <v>30</v>
      </c>
      <c r="AH773" s="43" t="s">
        <v>30</v>
      </c>
      <c r="AI773" s="46" t="s">
        <v>29</v>
      </c>
    </row>
    <row r="774" spans="18:35" ht="19.5" customHeight="1">
      <c r="R774" s="35" t="s">
        <v>43</v>
      </c>
      <c r="S774" s="36" t="s">
        <v>851</v>
      </c>
      <c r="T774" s="37" t="s">
        <v>472</v>
      </c>
      <c r="U774" s="206" t="b">
        <f t="shared" si="66"/>
        <v>0</v>
      </c>
      <c r="V774" s="38" t="b">
        <f t="shared" si="68"/>
        <v>0</v>
      </c>
      <c r="W774" s="203" t="b">
        <f t="shared" si="67"/>
        <v>1</v>
      </c>
      <c r="X774" s="39" t="s">
        <v>34</v>
      </c>
      <c r="Y774" s="40" t="s">
        <v>27</v>
      </c>
      <c r="Z774" s="41">
        <v>18</v>
      </c>
      <c r="AA774" s="42" t="s">
        <v>28</v>
      </c>
      <c r="AB774" s="43" t="s">
        <v>29</v>
      </c>
      <c r="AC774" s="43" t="s">
        <v>29</v>
      </c>
      <c r="AD774" s="183" t="s">
        <v>29</v>
      </c>
      <c r="AE774" s="43" t="s">
        <v>29</v>
      </c>
      <c r="AF774" s="184" t="s">
        <v>30</v>
      </c>
      <c r="AG774" s="43" t="s">
        <v>30</v>
      </c>
      <c r="AH774" s="43" t="s">
        <v>30</v>
      </c>
      <c r="AI774" s="46" t="s">
        <v>29</v>
      </c>
    </row>
    <row r="775" spans="18:35" ht="19.5" customHeight="1">
      <c r="R775" s="35" t="s">
        <v>43</v>
      </c>
      <c r="S775" s="36" t="s">
        <v>852</v>
      </c>
      <c r="T775" s="37" t="s">
        <v>472</v>
      </c>
      <c r="U775" s="206" t="b">
        <f t="shared" si="66"/>
        <v>1</v>
      </c>
      <c r="V775" s="38" t="b">
        <f t="shared" si="68"/>
        <v>1</v>
      </c>
      <c r="W775" s="203" t="b">
        <f t="shared" si="67"/>
        <v>1</v>
      </c>
      <c r="X775" s="39" t="s">
        <v>34</v>
      </c>
      <c r="Y775" s="40" t="s">
        <v>35</v>
      </c>
      <c r="Z775" s="41">
        <v>45</v>
      </c>
      <c r="AA775" s="42" t="s">
        <v>28</v>
      </c>
      <c r="AB775" s="43" t="s">
        <v>29</v>
      </c>
      <c r="AC775" s="43" t="s">
        <v>29</v>
      </c>
      <c r="AD775" s="183" t="s">
        <v>29</v>
      </c>
      <c r="AE775" s="43" t="s">
        <v>29</v>
      </c>
      <c r="AF775" s="184" t="s">
        <v>29</v>
      </c>
      <c r="AG775" s="43" t="s">
        <v>29</v>
      </c>
      <c r="AH775" s="43" t="s">
        <v>29</v>
      </c>
      <c r="AI775" s="46" t="s">
        <v>29</v>
      </c>
    </row>
    <row r="776" spans="18:35" ht="19.5" customHeight="1">
      <c r="R776" s="35" t="s">
        <v>43</v>
      </c>
      <c r="S776" s="36" t="s">
        <v>452</v>
      </c>
      <c r="T776" s="37" t="s">
        <v>472</v>
      </c>
      <c r="U776" s="206" t="b">
        <f t="shared" si="66"/>
        <v>0</v>
      </c>
      <c r="V776" s="38" t="b">
        <f t="shared" si="68"/>
        <v>0</v>
      </c>
      <c r="W776" s="203" t="b">
        <f t="shared" si="67"/>
        <v>1</v>
      </c>
      <c r="X776" s="39" t="s">
        <v>26</v>
      </c>
      <c r="Y776" s="40" t="s">
        <v>27</v>
      </c>
      <c r="Z776" s="41">
        <v>12</v>
      </c>
      <c r="AA776" s="42" t="s">
        <v>28</v>
      </c>
      <c r="AB776" s="43" t="s">
        <v>29</v>
      </c>
      <c r="AC776" s="43" t="s">
        <v>29</v>
      </c>
      <c r="AD776" s="183" t="s">
        <v>29</v>
      </c>
      <c r="AE776" s="43" t="s">
        <v>29</v>
      </c>
      <c r="AF776" s="184" t="s">
        <v>30</v>
      </c>
      <c r="AG776" s="43" t="s">
        <v>30</v>
      </c>
      <c r="AH776" s="43" t="s">
        <v>30</v>
      </c>
      <c r="AI776" s="46" t="s">
        <v>29</v>
      </c>
    </row>
    <row r="777" spans="18:35" ht="19.5" customHeight="1">
      <c r="R777" s="35" t="s">
        <v>43</v>
      </c>
      <c r="S777" s="36" t="s">
        <v>394</v>
      </c>
      <c r="T777" s="37" t="s">
        <v>472</v>
      </c>
      <c r="U777" s="206" t="b">
        <f t="shared" si="66"/>
        <v>0</v>
      </c>
      <c r="V777" s="38" t="b">
        <f t="shared" si="68"/>
        <v>0</v>
      </c>
      <c r="W777" s="203" t="b">
        <f t="shared" si="67"/>
        <v>1</v>
      </c>
      <c r="X777" s="39" t="s">
        <v>34</v>
      </c>
      <c r="Y777" s="40" t="s">
        <v>27</v>
      </c>
      <c r="Z777" s="41">
        <v>9</v>
      </c>
      <c r="AA777" s="42" t="s">
        <v>28</v>
      </c>
      <c r="AB777" s="43" t="s">
        <v>29</v>
      </c>
      <c r="AC777" s="43" t="s">
        <v>29</v>
      </c>
      <c r="AD777" s="183" t="s">
        <v>29</v>
      </c>
      <c r="AE777" s="43" t="s">
        <v>29</v>
      </c>
      <c r="AF777" s="184" t="s">
        <v>30</v>
      </c>
      <c r="AG777" s="43" t="s">
        <v>30</v>
      </c>
      <c r="AH777" s="43" t="s">
        <v>30</v>
      </c>
      <c r="AI777" s="46" t="s">
        <v>29</v>
      </c>
    </row>
    <row r="778" spans="18:35" ht="19.5" customHeight="1">
      <c r="R778" s="35" t="s">
        <v>43</v>
      </c>
      <c r="S778" s="36" t="s">
        <v>486</v>
      </c>
      <c r="T778" s="37" t="s">
        <v>472</v>
      </c>
      <c r="U778" s="206" t="b">
        <f t="shared" si="66"/>
        <v>0</v>
      </c>
      <c r="V778" s="38" t="b">
        <f t="shared" si="68"/>
        <v>0</v>
      </c>
      <c r="W778" s="203" t="b">
        <f t="shared" si="67"/>
        <v>1</v>
      </c>
      <c r="X778" s="39" t="s">
        <v>34</v>
      </c>
      <c r="Y778" s="40" t="s">
        <v>41</v>
      </c>
      <c r="Z778" s="41">
        <v>58</v>
      </c>
      <c r="AA778" s="42" t="s">
        <v>28</v>
      </c>
      <c r="AB778" s="43" t="s">
        <v>29</v>
      </c>
      <c r="AC778" s="43" t="s">
        <v>29</v>
      </c>
      <c r="AD778" s="183" t="s">
        <v>29</v>
      </c>
      <c r="AE778" s="43" t="s">
        <v>29</v>
      </c>
      <c r="AF778" s="184" t="s">
        <v>29</v>
      </c>
      <c r="AG778" s="43" t="s">
        <v>30</v>
      </c>
      <c r="AH778" s="43" t="s">
        <v>30</v>
      </c>
      <c r="AI778" s="46" t="s">
        <v>29</v>
      </c>
    </row>
    <row r="779" spans="18:35" ht="19.5" customHeight="1">
      <c r="R779" s="35" t="s">
        <v>43</v>
      </c>
      <c r="S779" s="36" t="s">
        <v>160</v>
      </c>
      <c r="T779" s="37" t="s">
        <v>472</v>
      </c>
      <c r="U779" s="206" t="b">
        <f t="shared" ref="U779:U842" si="69">IF(W779=FALSE,FALSE,IF(V779=FALSE,FALSE,TRUE))</f>
        <v>0</v>
      </c>
      <c r="V779" s="38" t="b">
        <f t="shared" si="68"/>
        <v>0</v>
      </c>
      <c r="W779" s="203" t="b">
        <f t="shared" ref="W779:W842" si="70">IF($J$25="선택중복",FALSE,TRUE)</f>
        <v>1</v>
      </c>
      <c r="X779" s="39" t="s">
        <v>26</v>
      </c>
      <c r="Y779" s="40" t="s">
        <v>41</v>
      </c>
      <c r="Z779" s="41">
        <v>7</v>
      </c>
      <c r="AA779" s="42" t="s">
        <v>28</v>
      </c>
      <c r="AB779" s="43" t="s">
        <v>29</v>
      </c>
      <c r="AC779" s="43" t="s">
        <v>29</v>
      </c>
      <c r="AD779" s="183" t="s">
        <v>29</v>
      </c>
      <c r="AE779" s="43" t="s">
        <v>29</v>
      </c>
      <c r="AF779" s="184" t="s">
        <v>29</v>
      </c>
      <c r="AG779" s="43" t="s">
        <v>30</v>
      </c>
      <c r="AH779" s="43" t="s">
        <v>30</v>
      </c>
      <c r="AI779" s="46" t="s">
        <v>29</v>
      </c>
    </row>
    <row r="780" spans="18:35" ht="19.5" customHeight="1">
      <c r="R780" s="35" t="s">
        <v>43</v>
      </c>
      <c r="S780" s="36" t="s">
        <v>697</v>
      </c>
      <c r="T780" s="37" t="s">
        <v>472</v>
      </c>
      <c r="U780" s="206" t="b">
        <f t="shared" si="69"/>
        <v>0</v>
      </c>
      <c r="V780" s="38" t="b">
        <f t="shared" si="68"/>
        <v>0</v>
      </c>
      <c r="W780" s="203" t="b">
        <f t="shared" si="70"/>
        <v>1</v>
      </c>
      <c r="X780" s="39" t="s">
        <v>34</v>
      </c>
      <c r="Y780" s="40" t="s">
        <v>27</v>
      </c>
      <c r="Z780" s="41">
        <v>24</v>
      </c>
      <c r="AA780" s="42" t="s">
        <v>28</v>
      </c>
      <c r="AB780" s="43" t="s">
        <v>29</v>
      </c>
      <c r="AC780" s="43" t="s">
        <v>29</v>
      </c>
      <c r="AD780" s="183" t="s">
        <v>29</v>
      </c>
      <c r="AE780" s="43" t="s">
        <v>29</v>
      </c>
      <c r="AF780" s="184" t="s">
        <v>30</v>
      </c>
      <c r="AG780" s="43" t="s">
        <v>30</v>
      </c>
      <c r="AH780" s="43" t="s">
        <v>30</v>
      </c>
      <c r="AI780" s="46" t="s">
        <v>29</v>
      </c>
    </row>
    <row r="781" spans="18:35" ht="19.5" customHeight="1">
      <c r="R781" s="35" t="s">
        <v>43</v>
      </c>
      <c r="S781" s="36" t="s">
        <v>89</v>
      </c>
      <c r="T781" s="37" t="s">
        <v>472</v>
      </c>
      <c r="U781" s="206" t="b">
        <f t="shared" si="69"/>
        <v>1</v>
      </c>
      <c r="V781" s="38" t="b">
        <f t="shared" si="68"/>
        <v>1</v>
      </c>
      <c r="W781" s="203" t="b">
        <f t="shared" si="70"/>
        <v>1</v>
      </c>
      <c r="X781" s="39" t="s">
        <v>26</v>
      </c>
      <c r="Y781" s="40" t="s">
        <v>35</v>
      </c>
      <c r="Z781" s="41">
        <v>14</v>
      </c>
      <c r="AA781" s="42" t="s">
        <v>28</v>
      </c>
      <c r="AB781" s="43" t="s">
        <v>29</v>
      </c>
      <c r="AC781" s="43" t="s">
        <v>29</v>
      </c>
      <c r="AD781" s="183" t="s">
        <v>29</v>
      </c>
      <c r="AE781" s="43" t="s">
        <v>29</v>
      </c>
      <c r="AF781" s="184" t="s">
        <v>29</v>
      </c>
      <c r="AG781" s="43" t="s">
        <v>29</v>
      </c>
      <c r="AH781" s="43" t="s">
        <v>29</v>
      </c>
      <c r="AI781" s="46" t="s">
        <v>29</v>
      </c>
    </row>
    <row r="782" spans="18:35" ht="19.5" customHeight="1">
      <c r="R782" s="35" t="s">
        <v>43</v>
      </c>
      <c r="S782" s="36" t="s">
        <v>853</v>
      </c>
      <c r="T782" s="37" t="s">
        <v>472</v>
      </c>
      <c r="U782" s="206" t="b">
        <f t="shared" si="69"/>
        <v>0</v>
      </c>
      <c r="V782" s="38" t="b">
        <f t="shared" si="68"/>
        <v>0</v>
      </c>
      <c r="W782" s="203" t="b">
        <f t="shared" si="70"/>
        <v>1</v>
      </c>
      <c r="X782" s="39" t="s">
        <v>34</v>
      </c>
      <c r="Y782" s="40" t="s">
        <v>27</v>
      </c>
      <c r="Z782" s="41">
        <v>11</v>
      </c>
      <c r="AA782" s="42" t="s">
        <v>28</v>
      </c>
      <c r="AB782" s="43" t="s">
        <v>29</v>
      </c>
      <c r="AC782" s="43" t="s">
        <v>29</v>
      </c>
      <c r="AD782" s="183" t="s">
        <v>29</v>
      </c>
      <c r="AE782" s="43" t="s">
        <v>29</v>
      </c>
      <c r="AF782" s="184" t="s">
        <v>30</v>
      </c>
      <c r="AG782" s="43" t="s">
        <v>30</v>
      </c>
      <c r="AH782" s="43" t="s">
        <v>30</v>
      </c>
      <c r="AI782" s="46" t="s">
        <v>29</v>
      </c>
    </row>
    <row r="783" spans="18:35" ht="19.5" customHeight="1">
      <c r="R783" s="35" t="s">
        <v>43</v>
      </c>
      <c r="S783" s="36" t="s">
        <v>854</v>
      </c>
      <c r="T783" s="37" t="s">
        <v>472</v>
      </c>
      <c r="U783" s="206" t="b">
        <f t="shared" si="69"/>
        <v>0</v>
      </c>
      <c r="V783" s="38" t="b">
        <f t="shared" si="68"/>
        <v>0</v>
      </c>
      <c r="W783" s="203" t="b">
        <f t="shared" si="70"/>
        <v>1</v>
      </c>
      <c r="X783" s="39" t="s">
        <v>34</v>
      </c>
      <c r="Y783" s="40" t="s">
        <v>41</v>
      </c>
      <c r="Z783" s="41">
        <v>17</v>
      </c>
      <c r="AA783" s="42" t="s">
        <v>28</v>
      </c>
      <c r="AB783" s="43" t="s">
        <v>29</v>
      </c>
      <c r="AC783" s="43" t="s">
        <v>29</v>
      </c>
      <c r="AD783" s="183" t="s">
        <v>29</v>
      </c>
      <c r="AE783" s="43" t="s">
        <v>29</v>
      </c>
      <c r="AF783" s="184" t="s">
        <v>29</v>
      </c>
      <c r="AG783" s="43" t="s">
        <v>30</v>
      </c>
      <c r="AH783" s="43" t="s">
        <v>30</v>
      </c>
      <c r="AI783" s="46" t="s">
        <v>29</v>
      </c>
    </row>
    <row r="784" spans="18:35" ht="19.5" customHeight="1">
      <c r="R784" s="35" t="s">
        <v>43</v>
      </c>
      <c r="S784" s="36" t="s">
        <v>855</v>
      </c>
      <c r="T784" s="37" t="s">
        <v>472</v>
      </c>
      <c r="U784" s="206" t="b">
        <f t="shared" si="69"/>
        <v>0</v>
      </c>
      <c r="V784" s="38" t="b">
        <f t="shared" si="68"/>
        <v>0</v>
      </c>
      <c r="W784" s="203" t="b">
        <f t="shared" si="70"/>
        <v>1</v>
      </c>
      <c r="X784" s="39" t="s">
        <v>34</v>
      </c>
      <c r="Y784" s="40" t="s">
        <v>41</v>
      </c>
      <c r="Z784" s="41">
        <v>54</v>
      </c>
      <c r="AA784" s="42" t="s">
        <v>28</v>
      </c>
      <c r="AB784" s="43" t="s">
        <v>29</v>
      </c>
      <c r="AC784" s="43" t="s">
        <v>29</v>
      </c>
      <c r="AD784" s="183" t="s">
        <v>29</v>
      </c>
      <c r="AE784" s="43" t="s">
        <v>29</v>
      </c>
      <c r="AF784" s="184" t="s">
        <v>29</v>
      </c>
      <c r="AG784" s="43" t="s">
        <v>30</v>
      </c>
      <c r="AH784" s="43" t="s">
        <v>30</v>
      </c>
      <c r="AI784" s="46" t="s">
        <v>29</v>
      </c>
    </row>
    <row r="785" spans="18:35" ht="19.5" customHeight="1">
      <c r="R785" s="35" t="s">
        <v>43</v>
      </c>
      <c r="S785" s="36" t="s">
        <v>856</v>
      </c>
      <c r="T785" s="37" t="s">
        <v>472</v>
      </c>
      <c r="U785" s="206" t="b">
        <f t="shared" si="69"/>
        <v>0</v>
      </c>
      <c r="V785" s="38" t="b">
        <f t="shared" si="68"/>
        <v>0</v>
      </c>
      <c r="W785" s="203" t="b">
        <f t="shared" si="70"/>
        <v>1</v>
      </c>
      <c r="X785" s="39" t="s">
        <v>34</v>
      </c>
      <c r="Y785" s="40" t="s">
        <v>27</v>
      </c>
      <c r="Z785" s="41">
        <v>26</v>
      </c>
      <c r="AA785" s="42" t="s">
        <v>28</v>
      </c>
      <c r="AB785" s="43" t="s">
        <v>29</v>
      </c>
      <c r="AC785" s="43" t="s">
        <v>29</v>
      </c>
      <c r="AD785" s="183" t="s">
        <v>29</v>
      </c>
      <c r="AE785" s="43" t="s">
        <v>29</v>
      </c>
      <c r="AF785" s="184" t="s">
        <v>30</v>
      </c>
      <c r="AG785" s="43" t="s">
        <v>30</v>
      </c>
      <c r="AH785" s="43" t="s">
        <v>30</v>
      </c>
      <c r="AI785" s="46" t="s">
        <v>29</v>
      </c>
    </row>
    <row r="786" spans="18:35" ht="19.5" customHeight="1">
      <c r="R786" s="35" t="s">
        <v>43</v>
      </c>
      <c r="S786" s="36" t="s">
        <v>656</v>
      </c>
      <c r="T786" s="37" t="s">
        <v>472</v>
      </c>
      <c r="U786" s="206" t="b">
        <f t="shared" si="69"/>
        <v>0</v>
      </c>
      <c r="V786" s="38" t="b">
        <f t="shared" si="68"/>
        <v>0</v>
      </c>
      <c r="W786" s="203" t="b">
        <f t="shared" si="70"/>
        <v>1</v>
      </c>
      <c r="X786" s="39" t="s">
        <v>26</v>
      </c>
      <c r="Y786" s="40" t="s">
        <v>41</v>
      </c>
      <c r="Z786" s="41">
        <v>7</v>
      </c>
      <c r="AA786" s="42" t="s">
        <v>28</v>
      </c>
      <c r="AB786" s="43" t="s">
        <v>29</v>
      </c>
      <c r="AC786" s="43" t="s">
        <v>29</v>
      </c>
      <c r="AD786" s="183" t="s">
        <v>29</v>
      </c>
      <c r="AE786" s="43" t="s">
        <v>29</v>
      </c>
      <c r="AF786" s="184" t="s">
        <v>29</v>
      </c>
      <c r="AG786" s="43" t="s">
        <v>30</v>
      </c>
      <c r="AH786" s="43" t="s">
        <v>30</v>
      </c>
      <c r="AI786" s="46" t="s">
        <v>29</v>
      </c>
    </row>
    <row r="787" spans="18:35" ht="19.5" customHeight="1">
      <c r="R787" s="35" t="s">
        <v>43</v>
      </c>
      <c r="S787" s="36" t="s">
        <v>565</v>
      </c>
      <c r="T787" s="37" t="s">
        <v>472</v>
      </c>
      <c r="U787" s="206" t="b">
        <f t="shared" si="69"/>
        <v>0</v>
      </c>
      <c r="V787" s="38" t="b">
        <f t="shared" si="68"/>
        <v>0</v>
      </c>
      <c r="W787" s="203" t="b">
        <f t="shared" si="70"/>
        <v>1</v>
      </c>
      <c r="X787" s="39" t="s">
        <v>34</v>
      </c>
      <c r="Y787" s="40" t="s">
        <v>27</v>
      </c>
      <c r="Z787" s="41">
        <v>20</v>
      </c>
      <c r="AA787" s="42" t="s">
        <v>28</v>
      </c>
      <c r="AB787" s="43" t="s">
        <v>29</v>
      </c>
      <c r="AC787" s="43" t="s">
        <v>29</v>
      </c>
      <c r="AD787" s="183" t="s">
        <v>29</v>
      </c>
      <c r="AE787" s="43" t="s">
        <v>29</v>
      </c>
      <c r="AF787" s="184" t="s">
        <v>30</v>
      </c>
      <c r="AG787" s="43" t="s">
        <v>30</v>
      </c>
      <c r="AH787" s="43" t="s">
        <v>30</v>
      </c>
      <c r="AI787" s="46" t="s">
        <v>29</v>
      </c>
    </row>
    <row r="788" spans="18:35" ht="19.5" customHeight="1">
      <c r="R788" s="35" t="s">
        <v>43</v>
      </c>
      <c r="S788" s="36" t="s">
        <v>641</v>
      </c>
      <c r="T788" s="37" t="s">
        <v>472</v>
      </c>
      <c r="U788" s="206" t="b">
        <f t="shared" si="69"/>
        <v>0</v>
      </c>
      <c r="V788" s="38" t="b">
        <f t="shared" si="68"/>
        <v>0</v>
      </c>
      <c r="W788" s="203" t="b">
        <f t="shared" si="70"/>
        <v>1</v>
      </c>
      <c r="X788" s="39" t="s">
        <v>26</v>
      </c>
      <c r="Y788" s="40" t="s">
        <v>27</v>
      </c>
      <c r="Z788" s="41">
        <v>18</v>
      </c>
      <c r="AA788" s="42" t="s">
        <v>28</v>
      </c>
      <c r="AB788" s="43" t="s">
        <v>29</v>
      </c>
      <c r="AC788" s="43" t="s">
        <v>29</v>
      </c>
      <c r="AD788" s="183" t="s">
        <v>29</v>
      </c>
      <c r="AE788" s="43" t="s">
        <v>29</v>
      </c>
      <c r="AF788" s="184" t="s">
        <v>30</v>
      </c>
      <c r="AG788" s="43" t="s">
        <v>30</v>
      </c>
      <c r="AH788" s="43" t="s">
        <v>30</v>
      </c>
      <c r="AI788" s="46" t="s">
        <v>29</v>
      </c>
    </row>
    <row r="789" spans="18:35" ht="19.5" customHeight="1">
      <c r="R789" s="35" t="s">
        <v>43</v>
      </c>
      <c r="S789" s="36" t="s">
        <v>587</v>
      </c>
      <c r="T789" s="37" t="s">
        <v>472</v>
      </c>
      <c r="U789" s="206" t="b">
        <f t="shared" si="69"/>
        <v>0</v>
      </c>
      <c r="V789" s="38" t="b">
        <f t="shared" si="68"/>
        <v>0</v>
      </c>
      <c r="W789" s="203" t="b">
        <f t="shared" si="70"/>
        <v>1</v>
      </c>
      <c r="X789" s="39" t="s">
        <v>26</v>
      </c>
      <c r="Y789" s="40" t="s">
        <v>27</v>
      </c>
      <c r="Z789" s="41">
        <v>122</v>
      </c>
      <c r="AA789" s="42" t="s">
        <v>28</v>
      </c>
      <c r="AB789" s="43" t="s">
        <v>29</v>
      </c>
      <c r="AC789" s="43" t="s">
        <v>29</v>
      </c>
      <c r="AD789" s="183" t="s">
        <v>29</v>
      </c>
      <c r="AE789" s="43" t="s">
        <v>29</v>
      </c>
      <c r="AF789" s="184" t="s">
        <v>30</v>
      </c>
      <c r="AG789" s="43" t="s">
        <v>30</v>
      </c>
      <c r="AH789" s="43" t="s">
        <v>30</v>
      </c>
      <c r="AI789" s="46" t="s">
        <v>29</v>
      </c>
    </row>
    <row r="790" spans="18:35" ht="19.5" customHeight="1">
      <c r="R790" s="35" t="s">
        <v>43</v>
      </c>
      <c r="S790" s="36" t="s">
        <v>464</v>
      </c>
      <c r="T790" s="37" t="s">
        <v>472</v>
      </c>
      <c r="U790" s="206" t="b">
        <f t="shared" si="69"/>
        <v>0</v>
      </c>
      <c r="V790" s="38" t="b">
        <f t="shared" si="68"/>
        <v>0</v>
      </c>
      <c r="W790" s="203" t="b">
        <f t="shared" si="70"/>
        <v>1</v>
      </c>
      <c r="X790" s="39" t="s">
        <v>26</v>
      </c>
      <c r="Y790" s="40" t="s">
        <v>41</v>
      </c>
      <c r="Z790" s="41">
        <v>25</v>
      </c>
      <c r="AA790" s="42" t="s">
        <v>28</v>
      </c>
      <c r="AB790" s="43" t="s">
        <v>29</v>
      </c>
      <c r="AC790" s="43" t="s">
        <v>29</v>
      </c>
      <c r="AD790" s="183" t="s">
        <v>29</v>
      </c>
      <c r="AE790" s="43" t="s">
        <v>29</v>
      </c>
      <c r="AF790" s="184" t="s">
        <v>29</v>
      </c>
      <c r="AG790" s="43" t="s">
        <v>30</v>
      </c>
      <c r="AH790" s="43" t="s">
        <v>30</v>
      </c>
      <c r="AI790" s="46" t="s">
        <v>29</v>
      </c>
    </row>
    <row r="791" spans="18:35" ht="19.5" customHeight="1">
      <c r="R791" s="35" t="s">
        <v>43</v>
      </c>
      <c r="S791" s="36" t="s">
        <v>418</v>
      </c>
      <c r="T791" s="37" t="s">
        <v>472</v>
      </c>
      <c r="U791" s="206" t="b">
        <f t="shared" si="69"/>
        <v>0</v>
      </c>
      <c r="V791" s="38" t="b">
        <f t="shared" si="68"/>
        <v>0</v>
      </c>
      <c r="W791" s="203" t="b">
        <f t="shared" si="70"/>
        <v>1</v>
      </c>
      <c r="X791" s="39" t="s">
        <v>34</v>
      </c>
      <c r="Y791" s="40" t="s">
        <v>27</v>
      </c>
      <c r="Z791" s="41">
        <v>6</v>
      </c>
      <c r="AA791" s="42" t="s">
        <v>28</v>
      </c>
      <c r="AB791" s="43" t="s">
        <v>29</v>
      </c>
      <c r="AC791" s="43" t="s">
        <v>29</v>
      </c>
      <c r="AD791" s="183" t="s">
        <v>29</v>
      </c>
      <c r="AE791" s="43" t="s">
        <v>29</v>
      </c>
      <c r="AF791" s="184" t="s">
        <v>30</v>
      </c>
      <c r="AG791" s="43" t="s">
        <v>30</v>
      </c>
      <c r="AH791" s="43" t="s">
        <v>30</v>
      </c>
      <c r="AI791" s="46" t="s">
        <v>29</v>
      </c>
    </row>
    <row r="792" spans="18:35" ht="19.5" customHeight="1">
      <c r="R792" s="35" t="s">
        <v>43</v>
      </c>
      <c r="S792" s="36" t="s">
        <v>235</v>
      </c>
      <c r="T792" s="37" t="s">
        <v>472</v>
      </c>
      <c r="U792" s="206" t="b">
        <f t="shared" si="69"/>
        <v>0</v>
      </c>
      <c r="V792" s="38" t="b">
        <f t="shared" si="68"/>
        <v>0</v>
      </c>
      <c r="W792" s="203" t="b">
        <f t="shared" si="70"/>
        <v>1</v>
      </c>
      <c r="X792" s="39" t="s">
        <v>26</v>
      </c>
      <c r="Y792" s="40" t="s">
        <v>27</v>
      </c>
      <c r="Z792" s="41">
        <v>45</v>
      </c>
      <c r="AA792" s="42" t="s">
        <v>28</v>
      </c>
      <c r="AB792" s="43" t="s">
        <v>29</v>
      </c>
      <c r="AC792" s="43" t="s">
        <v>29</v>
      </c>
      <c r="AD792" s="183" t="s">
        <v>29</v>
      </c>
      <c r="AE792" s="43" t="s">
        <v>29</v>
      </c>
      <c r="AF792" s="184" t="s">
        <v>30</v>
      </c>
      <c r="AG792" s="43" t="s">
        <v>30</v>
      </c>
      <c r="AH792" s="43" t="s">
        <v>30</v>
      </c>
      <c r="AI792" s="46" t="s">
        <v>29</v>
      </c>
    </row>
    <row r="793" spans="18:35" ht="19.5" customHeight="1">
      <c r="R793" s="35" t="s">
        <v>43</v>
      </c>
      <c r="S793" s="36" t="s">
        <v>598</v>
      </c>
      <c r="T793" s="37" t="s">
        <v>472</v>
      </c>
      <c r="U793" s="206" t="b">
        <f t="shared" si="69"/>
        <v>0</v>
      </c>
      <c r="V793" s="38" t="b">
        <f t="shared" si="68"/>
        <v>0</v>
      </c>
      <c r="W793" s="203" t="b">
        <f t="shared" si="70"/>
        <v>1</v>
      </c>
      <c r="X793" s="39" t="s">
        <v>34</v>
      </c>
      <c r="Y793" s="40" t="s">
        <v>41</v>
      </c>
      <c r="Z793" s="41">
        <v>24</v>
      </c>
      <c r="AA793" s="42" t="s">
        <v>28</v>
      </c>
      <c r="AB793" s="43" t="s">
        <v>29</v>
      </c>
      <c r="AC793" s="43" t="s">
        <v>29</v>
      </c>
      <c r="AD793" s="183" t="s">
        <v>29</v>
      </c>
      <c r="AE793" s="43" t="s">
        <v>29</v>
      </c>
      <c r="AF793" s="184" t="s">
        <v>29</v>
      </c>
      <c r="AG793" s="43" t="s">
        <v>30</v>
      </c>
      <c r="AH793" s="43" t="s">
        <v>30</v>
      </c>
      <c r="AI793" s="46" t="s">
        <v>29</v>
      </c>
    </row>
    <row r="794" spans="18:35" ht="19.5" customHeight="1">
      <c r="R794" s="35" t="s">
        <v>43</v>
      </c>
      <c r="S794" s="36" t="s">
        <v>239</v>
      </c>
      <c r="T794" s="37" t="s">
        <v>472</v>
      </c>
      <c r="U794" s="206" t="b">
        <f t="shared" si="69"/>
        <v>0</v>
      </c>
      <c r="V794" s="38" t="b">
        <f t="shared" si="68"/>
        <v>0</v>
      </c>
      <c r="W794" s="203" t="b">
        <f t="shared" si="70"/>
        <v>1</v>
      </c>
      <c r="X794" s="39" t="s">
        <v>26</v>
      </c>
      <c r="Y794" s="40" t="s">
        <v>27</v>
      </c>
      <c r="Z794" s="41">
        <v>13</v>
      </c>
      <c r="AA794" s="42" t="s">
        <v>28</v>
      </c>
      <c r="AB794" s="43" t="s">
        <v>29</v>
      </c>
      <c r="AC794" s="43" t="s">
        <v>29</v>
      </c>
      <c r="AD794" s="183" t="s">
        <v>29</v>
      </c>
      <c r="AE794" s="43" t="s">
        <v>29</v>
      </c>
      <c r="AF794" s="184" t="s">
        <v>30</v>
      </c>
      <c r="AG794" s="43" t="s">
        <v>30</v>
      </c>
      <c r="AH794" s="43" t="s">
        <v>30</v>
      </c>
      <c r="AI794" s="46" t="s">
        <v>29</v>
      </c>
    </row>
    <row r="795" spans="18:35" ht="19.5" customHeight="1">
      <c r="R795" s="35" t="s">
        <v>43</v>
      </c>
      <c r="S795" s="36" t="s">
        <v>429</v>
      </c>
      <c r="T795" s="37" t="s">
        <v>472</v>
      </c>
      <c r="U795" s="206" t="b">
        <f t="shared" si="69"/>
        <v>0</v>
      </c>
      <c r="V795" s="38" t="b">
        <f t="shared" si="68"/>
        <v>0</v>
      </c>
      <c r="W795" s="203" t="b">
        <f t="shared" si="70"/>
        <v>1</v>
      </c>
      <c r="X795" s="39" t="s">
        <v>26</v>
      </c>
      <c r="Y795" s="40" t="s">
        <v>27</v>
      </c>
      <c r="Z795" s="41">
        <v>13</v>
      </c>
      <c r="AA795" s="42" t="s">
        <v>28</v>
      </c>
      <c r="AB795" s="43" t="s">
        <v>29</v>
      </c>
      <c r="AC795" s="43" t="s">
        <v>29</v>
      </c>
      <c r="AD795" s="183" t="s">
        <v>29</v>
      </c>
      <c r="AE795" s="43" t="s">
        <v>29</v>
      </c>
      <c r="AF795" s="184" t="s">
        <v>30</v>
      </c>
      <c r="AG795" s="43" t="s">
        <v>30</v>
      </c>
      <c r="AH795" s="43" t="s">
        <v>30</v>
      </c>
      <c r="AI795" s="46" t="s">
        <v>29</v>
      </c>
    </row>
    <row r="796" spans="18:35" ht="19.5" customHeight="1">
      <c r="R796" s="35" t="s">
        <v>43</v>
      </c>
      <c r="S796" s="36" t="s">
        <v>431</v>
      </c>
      <c r="T796" s="37" t="s">
        <v>472</v>
      </c>
      <c r="U796" s="206" t="b">
        <f t="shared" si="69"/>
        <v>0</v>
      </c>
      <c r="V796" s="38" t="b">
        <f t="shared" si="68"/>
        <v>0</v>
      </c>
      <c r="W796" s="203" t="b">
        <f t="shared" si="70"/>
        <v>1</v>
      </c>
      <c r="X796" s="39" t="s">
        <v>34</v>
      </c>
      <c r="Y796" s="40" t="s">
        <v>27</v>
      </c>
      <c r="Z796" s="41">
        <v>6</v>
      </c>
      <c r="AA796" s="42" t="s">
        <v>28</v>
      </c>
      <c r="AB796" s="43" t="s">
        <v>29</v>
      </c>
      <c r="AC796" s="43" t="s">
        <v>29</v>
      </c>
      <c r="AD796" s="183" t="s">
        <v>29</v>
      </c>
      <c r="AE796" s="43" t="s">
        <v>29</v>
      </c>
      <c r="AF796" s="184" t="s">
        <v>30</v>
      </c>
      <c r="AG796" s="43" t="s">
        <v>30</v>
      </c>
      <c r="AH796" s="43" t="s">
        <v>30</v>
      </c>
      <c r="AI796" s="46" t="s">
        <v>29</v>
      </c>
    </row>
    <row r="797" spans="18:35" ht="19.5" customHeight="1">
      <c r="R797" s="35" t="s">
        <v>43</v>
      </c>
      <c r="S797" s="36" t="s">
        <v>590</v>
      </c>
      <c r="T797" s="37" t="s">
        <v>472</v>
      </c>
      <c r="U797" s="206" t="b">
        <f t="shared" si="69"/>
        <v>0</v>
      </c>
      <c r="V797" s="38" t="b">
        <f t="shared" si="68"/>
        <v>0</v>
      </c>
      <c r="W797" s="203" t="b">
        <f t="shared" si="70"/>
        <v>1</v>
      </c>
      <c r="X797" s="39" t="s">
        <v>34</v>
      </c>
      <c r="Y797" s="40" t="s">
        <v>27</v>
      </c>
      <c r="Z797" s="41">
        <v>11</v>
      </c>
      <c r="AA797" s="42" t="s">
        <v>28</v>
      </c>
      <c r="AB797" s="43" t="s">
        <v>29</v>
      </c>
      <c r="AC797" s="43" t="s">
        <v>29</v>
      </c>
      <c r="AD797" s="183" t="s">
        <v>29</v>
      </c>
      <c r="AE797" s="43" t="s">
        <v>29</v>
      </c>
      <c r="AF797" s="184" t="s">
        <v>30</v>
      </c>
      <c r="AG797" s="43" t="s">
        <v>30</v>
      </c>
      <c r="AH797" s="43" t="s">
        <v>30</v>
      </c>
      <c r="AI797" s="46" t="s">
        <v>29</v>
      </c>
    </row>
    <row r="798" spans="18:35" ht="19.5" customHeight="1">
      <c r="R798" s="35" t="s">
        <v>120</v>
      </c>
      <c r="S798" s="36" t="s">
        <v>135</v>
      </c>
      <c r="T798" s="37" t="s">
        <v>472</v>
      </c>
      <c r="U798" s="206" t="b">
        <f t="shared" si="69"/>
        <v>0</v>
      </c>
      <c r="V798" s="38" t="b">
        <f t="shared" si="68"/>
        <v>0</v>
      </c>
      <c r="W798" s="203" t="b">
        <f t="shared" si="70"/>
        <v>1</v>
      </c>
      <c r="X798" s="39" t="s">
        <v>26</v>
      </c>
      <c r="Y798" s="40" t="s">
        <v>27</v>
      </c>
      <c r="Z798" s="41">
        <v>31</v>
      </c>
      <c r="AA798" s="42" t="s">
        <v>28</v>
      </c>
      <c r="AB798" s="43" t="s">
        <v>29</v>
      </c>
      <c r="AC798" s="43" t="s">
        <v>29</v>
      </c>
      <c r="AD798" s="183" t="s">
        <v>29</v>
      </c>
      <c r="AE798" s="43" t="s">
        <v>29</v>
      </c>
      <c r="AF798" s="184" t="s">
        <v>30</v>
      </c>
      <c r="AG798" s="43" t="s">
        <v>30</v>
      </c>
      <c r="AH798" s="43" t="s">
        <v>30</v>
      </c>
      <c r="AI798" s="46" t="s">
        <v>29</v>
      </c>
    </row>
    <row r="799" spans="18:35" ht="19.5" customHeight="1">
      <c r="R799" s="35" t="s">
        <v>120</v>
      </c>
      <c r="S799" s="36" t="s">
        <v>810</v>
      </c>
      <c r="T799" s="37" t="s">
        <v>472</v>
      </c>
      <c r="U799" s="206" t="b">
        <f t="shared" si="69"/>
        <v>0</v>
      </c>
      <c r="V799" s="38" t="b">
        <f t="shared" si="68"/>
        <v>0</v>
      </c>
      <c r="W799" s="203" t="b">
        <f t="shared" si="70"/>
        <v>1</v>
      </c>
      <c r="X799" s="39" t="s">
        <v>26</v>
      </c>
      <c r="Y799" s="40" t="s">
        <v>27</v>
      </c>
      <c r="Z799" s="41">
        <v>13</v>
      </c>
      <c r="AA799" s="42" t="s">
        <v>28</v>
      </c>
      <c r="AB799" s="43" t="s">
        <v>29</v>
      </c>
      <c r="AC799" s="43" t="s">
        <v>29</v>
      </c>
      <c r="AD799" s="183" t="s">
        <v>29</v>
      </c>
      <c r="AE799" s="43" t="s">
        <v>29</v>
      </c>
      <c r="AF799" s="184" t="s">
        <v>30</v>
      </c>
      <c r="AG799" s="43" t="s">
        <v>30</v>
      </c>
      <c r="AH799" s="43" t="s">
        <v>30</v>
      </c>
      <c r="AI799" s="46" t="s">
        <v>29</v>
      </c>
    </row>
    <row r="800" spans="18:35" ht="19.5" customHeight="1">
      <c r="R800" s="35" t="s">
        <v>120</v>
      </c>
      <c r="S800" s="36" t="s">
        <v>857</v>
      </c>
      <c r="T800" s="37" t="s">
        <v>472</v>
      </c>
      <c r="U800" s="206" t="b">
        <f t="shared" si="69"/>
        <v>0</v>
      </c>
      <c r="V800" s="38" t="b">
        <f t="shared" si="68"/>
        <v>0</v>
      </c>
      <c r="W800" s="203" t="b">
        <f t="shared" si="70"/>
        <v>1</v>
      </c>
      <c r="X800" s="39" t="s">
        <v>26</v>
      </c>
      <c r="Y800" s="40" t="s">
        <v>27</v>
      </c>
      <c r="Z800" s="41">
        <v>13</v>
      </c>
      <c r="AA800" s="42" t="s">
        <v>28</v>
      </c>
      <c r="AB800" s="43" t="s">
        <v>29</v>
      </c>
      <c r="AC800" s="43" t="s">
        <v>29</v>
      </c>
      <c r="AD800" s="183" t="s">
        <v>29</v>
      </c>
      <c r="AE800" s="43" t="s">
        <v>29</v>
      </c>
      <c r="AF800" s="184" t="s">
        <v>30</v>
      </c>
      <c r="AG800" s="43" t="s">
        <v>30</v>
      </c>
      <c r="AH800" s="43" t="s">
        <v>30</v>
      </c>
      <c r="AI800" s="46" t="s">
        <v>29</v>
      </c>
    </row>
    <row r="801" spans="18:35" ht="19.5" customHeight="1">
      <c r="R801" s="35" t="s">
        <v>120</v>
      </c>
      <c r="S801" s="36" t="s">
        <v>639</v>
      </c>
      <c r="T801" s="37" t="s">
        <v>472</v>
      </c>
      <c r="U801" s="206" t="b">
        <f t="shared" si="69"/>
        <v>0</v>
      </c>
      <c r="V801" s="38" t="b">
        <f t="shared" si="68"/>
        <v>0</v>
      </c>
      <c r="W801" s="203" t="b">
        <f t="shared" si="70"/>
        <v>1</v>
      </c>
      <c r="X801" s="39" t="s">
        <v>34</v>
      </c>
      <c r="Y801" s="40" t="s">
        <v>27</v>
      </c>
      <c r="Z801" s="41">
        <v>15</v>
      </c>
      <c r="AA801" s="42" t="s">
        <v>28</v>
      </c>
      <c r="AB801" s="43" t="s">
        <v>29</v>
      </c>
      <c r="AC801" s="43" t="s">
        <v>29</v>
      </c>
      <c r="AD801" s="183" t="s">
        <v>29</v>
      </c>
      <c r="AE801" s="43" t="s">
        <v>29</v>
      </c>
      <c r="AF801" s="184" t="s">
        <v>30</v>
      </c>
      <c r="AG801" s="43" t="s">
        <v>30</v>
      </c>
      <c r="AH801" s="43" t="s">
        <v>30</v>
      </c>
      <c r="AI801" s="46" t="s">
        <v>29</v>
      </c>
    </row>
    <row r="802" spans="18:35" ht="19.5" customHeight="1">
      <c r="R802" s="35" t="s">
        <v>120</v>
      </c>
      <c r="S802" s="36" t="s">
        <v>439</v>
      </c>
      <c r="T802" s="37" t="s">
        <v>472</v>
      </c>
      <c r="U802" s="206" t="b">
        <f t="shared" si="69"/>
        <v>0</v>
      </c>
      <c r="V802" s="38" t="b">
        <f t="shared" si="68"/>
        <v>0</v>
      </c>
      <c r="W802" s="203" t="b">
        <f t="shared" si="70"/>
        <v>1</v>
      </c>
      <c r="X802" s="39" t="s">
        <v>34</v>
      </c>
      <c r="Y802" s="40" t="s">
        <v>27</v>
      </c>
      <c r="Z802" s="41">
        <v>89</v>
      </c>
      <c r="AA802" s="42" t="s">
        <v>28</v>
      </c>
      <c r="AB802" s="43" t="s">
        <v>29</v>
      </c>
      <c r="AC802" s="43" t="s">
        <v>29</v>
      </c>
      <c r="AD802" s="183" t="s">
        <v>29</v>
      </c>
      <c r="AE802" s="43" t="s">
        <v>29</v>
      </c>
      <c r="AF802" s="184" t="s">
        <v>30</v>
      </c>
      <c r="AG802" s="43" t="s">
        <v>30</v>
      </c>
      <c r="AH802" s="43" t="s">
        <v>30</v>
      </c>
      <c r="AI802" s="46" t="s">
        <v>29</v>
      </c>
    </row>
    <row r="803" spans="18:35" ht="19.5" customHeight="1">
      <c r="R803" s="35" t="s">
        <v>120</v>
      </c>
      <c r="S803" s="36" t="s">
        <v>858</v>
      </c>
      <c r="T803" s="37" t="s">
        <v>472</v>
      </c>
      <c r="U803" s="206" t="b">
        <f t="shared" si="69"/>
        <v>0</v>
      </c>
      <c r="V803" s="38" t="b">
        <f t="shared" si="68"/>
        <v>0</v>
      </c>
      <c r="W803" s="203" t="b">
        <f t="shared" si="70"/>
        <v>1</v>
      </c>
      <c r="X803" s="39" t="s">
        <v>26</v>
      </c>
      <c r="Y803" s="40" t="s">
        <v>27</v>
      </c>
      <c r="Z803" s="41">
        <v>15</v>
      </c>
      <c r="AA803" s="42" t="s">
        <v>28</v>
      </c>
      <c r="AB803" s="43" t="s">
        <v>29</v>
      </c>
      <c r="AC803" s="43" t="s">
        <v>29</v>
      </c>
      <c r="AD803" s="183" t="s">
        <v>29</v>
      </c>
      <c r="AE803" s="43" t="s">
        <v>29</v>
      </c>
      <c r="AF803" s="184" t="s">
        <v>30</v>
      </c>
      <c r="AG803" s="43" t="s">
        <v>30</v>
      </c>
      <c r="AH803" s="43" t="s">
        <v>30</v>
      </c>
      <c r="AI803" s="46" t="s">
        <v>29</v>
      </c>
    </row>
    <row r="804" spans="18:35" ht="19.5" customHeight="1">
      <c r="R804" s="35" t="s">
        <v>120</v>
      </c>
      <c r="S804" s="36" t="s">
        <v>384</v>
      </c>
      <c r="T804" s="37" t="s">
        <v>472</v>
      </c>
      <c r="U804" s="206" t="b">
        <f t="shared" si="69"/>
        <v>0</v>
      </c>
      <c r="V804" s="38" t="b">
        <f t="shared" si="68"/>
        <v>0</v>
      </c>
      <c r="W804" s="203" t="b">
        <f t="shared" si="70"/>
        <v>1</v>
      </c>
      <c r="X804" s="39" t="s">
        <v>26</v>
      </c>
      <c r="Y804" s="40" t="s">
        <v>27</v>
      </c>
      <c r="Z804" s="41">
        <v>32</v>
      </c>
      <c r="AA804" s="42" t="s">
        <v>28</v>
      </c>
      <c r="AB804" s="43" t="s">
        <v>29</v>
      </c>
      <c r="AC804" s="43" t="s">
        <v>29</v>
      </c>
      <c r="AD804" s="183" t="s">
        <v>29</v>
      </c>
      <c r="AE804" s="43" t="s">
        <v>29</v>
      </c>
      <c r="AF804" s="184" t="s">
        <v>30</v>
      </c>
      <c r="AG804" s="43" t="s">
        <v>30</v>
      </c>
      <c r="AH804" s="43" t="s">
        <v>30</v>
      </c>
      <c r="AI804" s="46" t="s">
        <v>29</v>
      </c>
    </row>
    <row r="805" spans="18:35" ht="19.5" customHeight="1">
      <c r="R805" s="35" t="s">
        <v>120</v>
      </c>
      <c r="S805" s="36" t="s">
        <v>386</v>
      </c>
      <c r="T805" s="37" t="s">
        <v>472</v>
      </c>
      <c r="U805" s="206" t="b">
        <f t="shared" si="69"/>
        <v>0</v>
      </c>
      <c r="V805" s="38" t="b">
        <f t="shared" si="68"/>
        <v>0</v>
      </c>
      <c r="W805" s="203" t="b">
        <f t="shared" si="70"/>
        <v>1</v>
      </c>
      <c r="X805" s="39" t="s">
        <v>26</v>
      </c>
      <c r="Y805" s="40" t="s">
        <v>27</v>
      </c>
      <c r="Z805" s="41">
        <v>6</v>
      </c>
      <c r="AA805" s="42" t="s">
        <v>28</v>
      </c>
      <c r="AB805" s="43" t="s">
        <v>29</v>
      </c>
      <c r="AC805" s="43" t="s">
        <v>29</v>
      </c>
      <c r="AD805" s="183" t="s">
        <v>29</v>
      </c>
      <c r="AE805" s="43" t="s">
        <v>29</v>
      </c>
      <c r="AF805" s="184" t="s">
        <v>30</v>
      </c>
      <c r="AG805" s="43" t="s">
        <v>30</v>
      </c>
      <c r="AH805" s="43" t="s">
        <v>30</v>
      </c>
      <c r="AI805" s="46" t="s">
        <v>29</v>
      </c>
    </row>
    <row r="806" spans="18:35" ht="19.5" customHeight="1">
      <c r="R806" s="35" t="s">
        <v>120</v>
      </c>
      <c r="S806" s="36" t="s">
        <v>859</v>
      </c>
      <c r="T806" s="37" t="s">
        <v>472</v>
      </c>
      <c r="U806" s="206" t="b">
        <f t="shared" si="69"/>
        <v>0</v>
      </c>
      <c r="V806" s="38" t="b">
        <f t="shared" si="68"/>
        <v>0</v>
      </c>
      <c r="W806" s="203" t="b">
        <f t="shared" si="70"/>
        <v>1</v>
      </c>
      <c r="X806" s="39" t="s">
        <v>26</v>
      </c>
      <c r="Y806" s="40" t="s">
        <v>27</v>
      </c>
      <c r="Z806" s="41">
        <v>14</v>
      </c>
      <c r="AA806" s="42" t="s">
        <v>28</v>
      </c>
      <c r="AB806" s="43" t="s">
        <v>29</v>
      </c>
      <c r="AC806" s="43" t="s">
        <v>29</v>
      </c>
      <c r="AD806" s="183" t="s">
        <v>29</v>
      </c>
      <c r="AE806" s="43" t="s">
        <v>29</v>
      </c>
      <c r="AF806" s="184" t="s">
        <v>30</v>
      </c>
      <c r="AG806" s="43" t="s">
        <v>30</v>
      </c>
      <c r="AH806" s="43" t="s">
        <v>30</v>
      </c>
      <c r="AI806" s="46" t="s">
        <v>29</v>
      </c>
    </row>
    <row r="807" spans="18:35" ht="19.5" customHeight="1">
      <c r="R807" s="35" t="s">
        <v>120</v>
      </c>
      <c r="S807" s="36" t="s">
        <v>860</v>
      </c>
      <c r="T807" s="37" t="s">
        <v>472</v>
      </c>
      <c r="U807" s="206" t="b">
        <f t="shared" si="69"/>
        <v>0</v>
      </c>
      <c r="V807" s="38" t="b">
        <f t="shared" si="68"/>
        <v>0</v>
      </c>
      <c r="W807" s="203" t="b">
        <f t="shared" si="70"/>
        <v>1</v>
      </c>
      <c r="X807" s="39" t="s">
        <v>26</v>
      </c>
      <c r="Y807" s="40" t="s">
        <v>27</v>
      </c>
      <c r="Z807" s="41">
        <v>14</v>
      </c>
      <c r="AA807" s="42" t="s">
        <v>28</v>
      </c>
      <c r="AB807" s="43" t="s">
        <v>29</v>
      </c>
      <c r="AC807" s="43" t="s">
        <v>29</v>
      </c>
      <c r="AD807" s="183" t="s">
        <v>29</v>
      </c>
      <c r="AE807" s="43" t="s">
        <v>29</v>
      </c>
      <c r="AF807" s="184" t="s">
        <v>30</v>
      </c>
      <c r="AG807" s="43" t="s">
        <v>30</v>
      </c>
      <c r="AH807" s="43" t="s">
        <v>30</v>
      </c>
      <c r="AI807" s="46" t="s">
        <v>29</v>
      </c>
    </row>
    <row r="808" spans="18:35" ht="19.5" customHeight="1">
      <c r="R808" s="35" t="s">
        <v>120</v>
      </c>
      <c r="S808" s="36" t="s">
        <v>389</v>
      </c>
      <c r="T808" s="37" t="s">
        <v>472</v>
      </c>
      <c r="U808" s="206" t="b">
        <f t="shared" si="69"/>
        <v>0</v>
      </c>
      <c r="V808" s="38" t="b">
        <f t="shared" si="68"/>
        <v>0</v>
      </c>
      <c r="W808" s="203" t="b">
        <f t="shared" si="70"/>
        <v>1</v>
      </c>
      <c r="X808" s="39" t="s">
        <v>26</v>
      </c>
      <c r="Y808" s="40" t="s">
        <v>27</v>
      </c>
      <c r="Z808" s="41">
        <v>14</v>
      </c>
      <c r="AA808" s="42" t="s">
        <v>28</v>
      </c>
      <c r="AB808" s="43" t="s">
        <v>29</v>
      </c>
      <c r="AC808" s="43" t="s">
        <v>29</v>
      </c>
      <c r="AD808" s="183" t="s">
        <v>29</v>
      </c>
      <c r="AE808" s="43" t="s">
        <v>29</v>
      </c>
      <c r="AF808" s="184" t="s">
        <v>30</v>
      </c>
      <c r="AG808" s="43" t="s">
        <v>30</v>
      </c>
      <c r="AH808" s="43" t="s">
        <v>30</v>
      </c>
      <c r="AI808" s="46" t="s">
        <v>29</v>
      </c>
    </row>
    <row r="809" spans="18:35" ht="19.5" customHeight="1">
      <c r="R809" s="35" t="s">
        <v>120</v>
      </c>
      <c r="S809" s="36" t="s">
        <v>390</v>
      </c>
      <c r="T809" s="37" t="s">
        <v>472</v>
      </c>
      <c r="U809" s="206" t="b">
        <f t="shared" si="69"/>
        <v>0</v>
      </c>
      <c r="V809" s="38" t="b">
        <f t="shared" si="68"/>
        <v>0</v>
      </c>
      <c r="W809" s="203" t="b">
        <f t="shared" si="70"/>
        <v>1</v>
      </c>
      <c r="X809" s="39" t="s">
        <v>34</v>
      </c>
      <c r="Y809" s="40" t="s">
        <v>27</v>
      </c>
      <c r="Z809" s="41">
        <v>12</v>
      </c>
      <c r="AA809" s="42" t="s">
        <v>28</v>
      </c>
      <c r="AB809" s="43" t="s">
        <v>29</v>
      </c>
      <c r="AC809" s="43" t="s">
        <v>29</v>
      </c>
      <c r="AD809" s="183" t="s">
        <v>29</v>
      </c>
      <c r="AE809" s="43" t="s">
        <v>29</v>
      </c>
      <c r="AF809" s="184" t="s">
        <v>30</v>
      </c>
      <c r="AG809" s="43" t="s">
        <v>30</v>
      </c>
      <c r="AH809" s="43" t="s">
        <v>30</v>
      </c>
      <c r="AI809" s="46" t="s">
        <v>29</v>
      </c>
    </row>
    <row r="810" spans="18:35" ht="19.5" customHeight="1">
      <c r="R810" s="35" t="s">
        <v>120</v>
      </c>
      <c r="S810" s="36" t="s">
        <v>391</v>
      </c>
      <c r="T810" s="37" t="s">
        <v>472</v>
      </c>
      <c r="U810" s="206" t="b">
        <f t="shared" si="69"/>
        <v>0</v>
      </c>
      <c r="V810" s="38" t="b">
        <f t="shared" ref="V810:V873" si="71">IF(COUNTIF($J$15:$K$19,$Y810)=0,IF(COUNTIF($L$15:$M$19,$Y810)=0,IF(VLOOKUP($Y810,$N$15:$O$19,2,FALSE)="가 능",TRUE,FALSE),IF(VLOOKUP($Y810,$L$15:$M$19,2,FALSE)="가 능",TRUE,FALSE)),IF(VLOOKUP($Y810,$J$15:$K$19,2,FALSE)="가 능",TRUE,FALSE))</f>
        <v>0</v>
      </c>
      <c r="W810" s="203" t="b">
        <f t="shared" si="70"/>
        <v>1</v>
      </c>
      <c r="X810" s="39" t="s">
        <v>26</v>
      </c>
      <c r="Y810" s="40" t="s">
        <v>27</v>
      </c>
      <c r="Z810" s="41">
        <v>5</v>
      </c>
      <c r="AA810" s="42" t="s">
        <v>28</v>
      </c>
      <c r="AB810" s="43" t="s">
        <v>29</v>
      </c>
      <c r="AC810" s="43" t="s">
        <v>29</v>
      </c>
      <c r="AD810" s="183" t="s">
        <v>29</v>
      </c>
      <c r="AE810" s="43" t="s">
        <v>29</v>
      </c>
      <c r="AF810" s="184" t="s">
        <v>30</v>
      </c>
      <c r="AG810" s="43" t="s">
        <v>30</v>
      </c>
      <c r="AH810" s="43" t="s">
        <v>30</v>
      </c>
      <c r="AI810" s="46" t="s">
        <v>29</v>
      </c>
    </row>
    <row r="811" spans="18:35" ht="19.5" customHeight="1">
      <c r="R811" s="35" t="s">
        <v>120</v>
      </c>
      <c r="S811" s="36" t="s">
        <v>452</v>
      </c>
      <c r="T811" s="37" t="s">
        <v>472</v>
      </c>
      <c r="U811" s="206" t="b">
        <f t="shared" si="69"/>
        <v>0</v>
      </c>
      <c r="V811" s="38" t="b">
        <f t="shared" si="71"/>
        <v>0</v>
      </c>
      <c r="W811" s="203" t="b">
        <f t="shared" si="70"/>
        <v>1</v>
      </c>
      <c r="X811" s="39" t="s">
        <v>34</v>
      </c>
      <c r="Y811" s="40" t="s">
        <v>27</v>
      </c>
      <c r="Z811" s="41">
        <v>17</v>
      </c>
      <c r="AA811" s="42" t="s">
        <v>28</v>
      </c>
      <c r="AB811" s="43" t="s">
        <v>29</v>
      </c>
      <c r="AC811" s="43" t="s">
        <v>29</v>
      </c>
      <c r="AD811" s="183" t="s">
        <v>29</v>
      </c>
      <c r="AE811" s="43" t="s">
        <v>29</v>
      </c>
      <c r="AF811" s="184" t="s">
        <v>30</v>
      </c>
      <c r="AG811" s="43" t="s">
        <v>30</v>
      </c>
      <c r="AH811" s="43" t="s">
        <v>30</v>
      </c>
      <c r="AI811" s="46" t="s">
        <v>29</v>
      </c>
    </row>
    <row r="812" spans="18:35" ht="19.5" customHeight="1">
      <c r="R812" s="35" t="s">
        <v>120</v>
      </c>
      <c r="S812" s="36" t="s">
        <v>394</v>
      </c>
      <c r="T812" s="37" t="s">
        <v>472</v>
      </c>
      <c r="U812" s="206" t="b">
        <f t="shared" si="69"/>
        <v>0</v>
      </c>
      <c r="V812" s="38" t="b">
        <f t="shared" si="71"/>
        <v>0</v>
      </c>
      <c r="W812" s="203" t="b">
        <f t="shared" si="70"/>
        <v>1</v>
      </c>
      <c r="X812" s="39" t="s">
        <v>26</v>
      </c>
      <c r="Y812" s="40" t="s">
        <v>27</v>
      </c>
      <c r="Z812" s="41">
        <v>8</v>
      </c>
      <c r="AA812" s="42" t="s">
        <v>28</v>
      </c>
      <c r="AB812" s="43" t="s">
        <v>29</v>
      </c>
      <c r="AC812" s="43" t="s">
        <v>29</v>
      </c>
      <c r="AD812" s="183" t="s">
        <v>29</v>
      </c>
      <c r="AE812" s="43" t="s">
        <v>29</v>
      </c>
      <c r="AF812" s="184" t="s">
        <v>30</v>
      </c>
      <c r="AG812" s="43" t="s">
        <v>30</v>
      </c>
      <c r="AH812" s="43" t="s">
        <v>30</v>
      </c>
      <c r="AI812" s="46" t="s">
        <v>29</v>
      </c>
    </row>
    <row r="813" spans="18:35" ht="19.5" customHeight="1">
      <c r="R813" s="35" t="s">
        <v>120</v>
      </c>
      <c r="S813" s="36" t="s">
        <v>160</v>
      </c>
      <c r="T813" s="37" t="s">
        <v>472</v>
      </c>
      <c r="U813" s="206" t="b">
        <f t="shared" si="69"/>
        <v>0</v>
      </c>
      <c r="V813" s="38" t="b">
        <f t="shared" si="71"/>
        <v>0</v>
      </c>
      <c r="W813" s="203" t="b">
        <f t="shared" si="70"/>
        <v>1</v>
      </c>
      <c r="X813" s="39" t="s">
        <v>26</v>
      </c>
      <c r="Y813" s="40" t="s">
        <v>41</v>
      </c>
      <c r="Z813" s="41">
        <v>12</v>
      </c>
      <c r="AA813" s="42" t="s">
        <v>28</v>
      </c>
      <c r="AB813" s="43" t="s">
        <v>29</v>
      </c>
      <c r="AC813" s="43" t="s">
        <v>29</v>
      </c>
      <c r="AD813" s="183" t="s">
        <v>29</v>
      </c>
      <c r="AE813" s="43" t="s">
        <v>29</v>
      </c>
      <c r="AF813" s="184" t="s">
        <v>29</v>
      </c>
      <c r="AG813" s="43" t="s">
        <v>30</v>
      </c>
      <c r="AH813" s="43" t="s">
        <v>30</v>
      </c>
      <c r="AI813" s="46" t="s">
        <v>29</v>
      </c>
    </row>
    <row r="814" spans="18:35" ht="19.5" customHeight="1">
      <c r="R814" s="35" t="s">
        <v>120</v>
      </c>
      <c r="S814" s="36" t="s">
        <v>861</v>
      </c>
      <c r="T814" s="37" t="s">
        <v>472</v>
      </c>
      <c r="U814" s="206" t="b">
        <f t="shared" si="69"/>
        <v>0</v>
      </c>
      <c r="V814" s="38" t="b">
        <f t="shared" si="71"/>
        <v>0</v>
      </c>
      <c r="W814" s="203" t="b">
        <f t="shared" si="70"/>
        <v>1</v>
      </c>
      <c r="X814" s="39" t="s">
        <v>26</v>
      </c>
      <c r="Y814" s="40" t="s">
        <v>27</v>
      </c>
      <c r="Z814" s="41">
        <v>16</v>
      </c>
      <c r="AA814" s="42" t="s">
        <v>28</v>
      </c>
      <c r="AB814" s="43" t="s">
        <v>29</v>
      </c>
      <c r="AC814" s="43" t="s">
        <v>29</v>
      </c>
      <c r="AD814" s="183" t="s">
        <v>29</v>
      </c>
      <c r="AE814" s="43" t="s">
        <v>29</v>
      </c>
      <c r="AF814" s="184" t="s">
        <v>30</v>
      </c>
      <c r="AG814" s="43" t="s">
        <v>30</v>
      </c>
      <c r="AH814" s="43" t="s">
        <v>30</v>
      </c>
      <c r="AI814" s="46" t="s">
        <v>29</v>
      </c>
    </row>
    <row r="815" spans="18:35" ht="19.5" customHeight="1">
      <c r="R815" s="35" t="s">
        <v>120</v>
      </c>
      <c r="S815" s="36" t="s">
        <v>407</v>
      </c>
      <c r="T815" s="37" t="s">
        <v>472</v>
      </c>
      <c r="U815" s="206" t="b">
        <f t="shared" si="69"/>
        <v>0</v>
      </c>
      <c r="V815" s="38" t="b">
        <f t="shared" si="71"/>
        <v>0</v>
      </c>
      <c r="W815" s="203" t="b">
        <f t="shared" si="70"/>
        <v>1</v>
      </c>
      <c r="X815" s="39" t="s">
        <v>34</v>
      </c>
      <c r="Y815" s="40" t="s">
        <v>27</v>
      </c>
      <c r="Z815" s="41">
        <v>32</v>
      </c>
      <c r="AA815" s="42" t="s">
        <v>28</v>
      </c>
      <c r="AB815" s="43" t="s">
        <v>29</v>
      </c>
      <c r="AC815" s="43" t="s">
        <v>29</v>
      </c>
      <c r="AD815" s="183" t="s">
        <v>29</v>
      </c>
      <c r="AE815" s="43" t="s">
        <v>29</v>
      </c>
      <c r="AF815" s="184" t="s">
        <v>30</v>
      </c>
      <c r="AG815" s="43" t="s">
        <v>30</v>
      </c>
      <c r="AH815" s="43" t="s">
        <v>30</v>
      </c>
      <c r="AI815" s="46" t="s">
        <v>29</v>
      </c>
    </row>
    <row r="816" spans="18:35" ht="19.5" customHeight="1">
      <c r="R816" s="35" t="s">
        <v>120</v>
      </c>
      <c r="S816" s="36" t="s">
        <v>641</v>
      </c>
      <c r="T816" s="37" t="s">
        <v>472</v>
      </c>
      <c r="U816" s="206" t="b">
        <f t="shared" si="69"/>
        <v>0</v>
      </c>
      <c r="V816" s="38" t="b">
        <f t="shared" si="71"/>
        <v>0</v>
      </c>
      <c r="W816" s="203" t="b">
        <f t="shared" si="70"/>
        <v>1</v>
      </c>
      <c r="X816" s="39" t="s">
        <v>26</v>
      </c>
      <c r="Y816" s="40" t="s">
        <v>27</v>
      </c>
      <c r="Z816" s="41">
        <v>25</v>
      </c>
      <c r="AA816" s="42" t="s">
        <v>28</v>
      </c>
      <c r="AB816" s="43" t="s">
        <v>29</v>
      </c>
      <c r="AC816" s="43" t="s">
        <v>29</v>
      </c>
      <c r="AD816" s="183" t="s">
        <v>29</v>
      </c>
      <c r="AE816" s="43" t="s">
        <v>29</v>
      </c>
      <c r="AF816" s="184" t="s">
        <v>30</v>
      </c>
      <c r="AG816" s="43" t="s">
        <v>30</v>
      </c>
      <c r="AH816" s="43" t="s">
        <v>30</v>
      </c>
      <c r="AI816" s="46" t="s">
        <v>29</v>
      </c>
    </row>
    <row r="817" spans="18:35" ht="19.5" customHeight="1">
      <c r="R817" s="35" t="s">
        <v>120</v>
      </c>
      <c r="S817" s="36" t="s">
        <v>587</v>
      </c>
      <c r="T817" s="37" t="s">
        <v>472</v>
      </c>
      <c r="U817" s="206" t="b">
        <f t="shared" si="69"/>
        <v>0</v>
      </c>
      <c r="V817" s="38" t="b">
        <f t="shared" si="71"/>
        <v>0</v>
      </c>
      <c r="W817" s="203" t="b">
        <f t="shared" si="70"/>
        <v>1</v>
      </c>
      <c r="X817" s="39" t="s">
        <v>34</v>
      </c>
      <c r="Y817" s="40" t="s">
        <v>27</v>
      </c>
      <c r="Z817" s="41">
        <v>30</v>
      </c>
      <c r="AA817" s="42" t="s">
        <v>28</v>
      </c>
      <c r="AB817" s="43" t="s">
        <v>29</v>
      </c>
      <c r="AC817" s="43" t="s">
        <v>29</v>
      </c>
      <c r="AD817" s="183" t="s">
        <v>29</v>
      </c>
      <c r="AE817" s="43" t="s">
        <v>29</v>
      </c>
      <c r="AF817" s="184" t="s">
        <v>30</v>
      </c>
      <c r="AG817" s="43" t="s">
        <v>30</v>
      </c>
      <c r="AH817" s="43" t="s">
        <v>30</v>
      </c>
      <c r="AI817" s="46" t="s">
        <v>29</v>
      </c>
    </row>
    <row r="818" spans="18:35" ht="19.5" customHeight="1">
      <c r="R818" s="35" t="s">
        <v>120</v>
      </c>
      <c r="S818" s="36" t="s">
        <v>862</v>
      </c>
      <c r="T818" s="37" t="s">
        <v>472</v>
      </c>
      <c r="U818" s="206" t="b">
        <f t="shared" si="69"/>
        <v>0</v>
      </c>
      <c r="V818" s="38" t="b">
        <f t="shared" si="71"/>
        <v>0</v>
      </c>
      <c r="W818" s="203" t="b">
        <f t="shared" si="70"/>
        <v>1</v>
      </c>
      <c r="X818" s="39" t="s">
        <v>26</v>
      </c>
      <c r="Y818" s="40" t="s">
        <v>27</v>
      </c>
      <c r="Z818" s="41">
        <v>38</v>
      </c>
      <c r="AA818" s="42" t="s">
        <v>28</v>
      </c>
      <c r="AB818" s="43" t="s">
        <v>29</v>
      </c>
      <c r="AC818" s="43" t="s">
        <v>29</v>
      </c>
      <c r="AD818" s="183" t="s">
        <v>29</v>
      </c>
      <c r="AE818" s="43" t="s">
        <v>29</v>
      </c>
      <c r="AF818" s="184" t="s">
        <v>30</v>
      </c>
      <c r="AG818" s="43" t="s">
        <v>30</v>
      </c>
      <c r="AH818" s="43" t="s">
        <v>30</v>
      </c>
      <c r="AI818" s="46" t="s">
        <v>29</v>
      </c>
    </row>
    <row r="819" spans="18:35" ht="19.5" customHeight="1">
      <c r="R819" s="35" t="s">
        <v>120</v>
      </c>
      <c r="S819" s="36" t="s">
        <v>637</v>
      </c>
      <c r="T819" s="37" t="s">
        <v>472</v>
      </c>
      <c r="U819" s="206" t="b">
        <f t="shared" si="69"/>
        <v>0</v>
      </c>
      <c r="V819" s="38" t="b">
        <f t="shared" si="71"/>
        <v>0</v>
      </c>
      <c r="W819" s="203" t="b">
        <f t="shared" si="70"/>
        <v>1</v>
      </c>
      <c r="X819" s="39" t="s">
        <v>34</v>
      </c>
      <c r="Y819" s="40" t="s">
        <v>27</v>
      </c>
      <c r="Z819" s="41">
        <v>28</v>
      </c>
      <c r="AA819" s="42" t="s">
        <v>28</v>
      </c>
      <c r="AB819" s="43" t="s">
        <v>29</v>
      </c>
      <c r="AC819" s="43" t="s">
        <v>29</v>
      </c>
      <c r="AD819" s="183" t="s">
        <v>29</v>
      </c>
      <c r="AE819" s="43" t="s">
        <v>29</v>
      </c>
      <c r="AF819" s="184" t="s">
        <v>30</v>
      </c>
      <c r="AG819" s="43" t="s">
        <v>30</v>
      </c>
      <c r="AH819" s="43" t="s">
        <v>30</v>
      </c>
      <c r="AI819" s="46" t="s">
        <v>29</v>
      </c>
    </row>
    <row r="820" spans="18:35" ht="19.5" customHeight="1">
      <c r="R820" s="35" t="s">
        <v>120</v>
      </c>
      <c r="S820" s="36" t="s">
        <v>418</v>
      </c>
      <c r="T820" s="37" t="s">
        <v>472</v>
      </c>
      <c r="U820" s="206" t="b">
        <f t="shared" si="69"/>
        <v>0</v>
      </c>
      <c r="V820" s="38" t="b">
        <f t="shared" si="71"/>
        <v>0</v>
      </c>
      <c r="W820" s="203" t="b">
        <f t="shared" si="70"/>
        <v>1</v>
      </c>
      <c r="X820" s="39" t="s">
        <v>26</v>
      </c>
      <c r="Y820" s="40" t="s">
        <v>27</v>
      </c>
      <c r="Z820" s="41">
        <v>7</v>
      </c>
      <c r="AA820" s="42" t="s">
        <v>28</v>
      </c>
      <c r="AB820" s="43" t="s">
        <v>29</v>
      </c>
      <c r="AC820" s="43" t="s">
        <v>29</v>
      </c>
      <c r="AD820" s="183" t="s">
        <v>29</v>
      </c>
      <c r="AE820" s="43" t="s">
        <v>29</v>
      </c>
      <c r="AF820" s="184" t="s">
        <v>30</v>
      </c>
      <c r="AG820" s="43" t="s">
        <v>30</v>
      </c>
      <c r="AH820" s="43" t="s">
        <v>30</v>
      </c>
      <c r="AI820" s="46" t="s">
        <v>29</v>
      </c>
    </row>
    <row r="821" spans="18:35" ht="19.5" customHeight="1">
      <c r="R821" s="35" t="s">
        <v>120</v>
      </c>
      <c r="S821" s="36" t="s">
        <v>863</v>
      </c>
      <c r="T821" s="37" t="s">
        <v>472</v>
      </c>
      <c r="U821" s="206" t="b">
        <f t="shared" si="69"/>
        <v>0</v>
      </c>
      <c r="V821" s="38" t="b">
        <f t="shared" si="71"/>
        <v>0</v>
      </c>
      <c r="W821" s="203" t="b">
        <f t="shared" si="70"/>
        <v>1</v>
      </c>
      <c r="X821" s="39" t="s">
        <v>34</v>
      </c>
      <c r="Y821" s="40" t="s">
        <v>27</v>
      </c>
      <c r="Z821" s="41">
        <v>21</v>
      </c>
      <c r="AA821" s="42" t="s">
        <v>28</v>
      </c>
      <c r="AB821" s="43" t="s">
        <v>29</v>
      </c>
      <c r="AC821" s="43" t="s">
        <v>29</v>
      </c>
      <c r="AD821" s="183" t="s">
        <v>29</v>
      </c>
      <c r="AE821" s="43" t="s">
        <v>29</v>
      </c>
      <c r="AF821" s="184" t="s">
        <v>30</v>
      </c>
      <c r="AG821" s="43" t="s">
        <v>30</v>
      </c>
      <c r="AH821" s="43" t="s">
        <v>30</v>
      </c>
      <c r="AI821" s="46" t="s">
        <v>29</v>
      </c>
    </row>
    <row r="822" spans="18:35" ht="19.5" customHeight="1">
      <c r="R822" s="35" t="s">
        <v>120</v>
      </c>
      <c r="S822" s="36" t="s">
        <v>598</v>
      </c>
      <c r="T822" s="37" t="s">
        <v>472</v>
      </c>
      <c r="U822" s="206" t="b">
        <f t="shared" si="69"/>
        <v>0</v>
      </c>
      <c r="V822" s="38" t="b">
        <f t="shared" si="71"/>
        <v>0</v>
      </c>
      <c r="W822" s="203" t="b">
        <f t="shared" si="70"/>
        <v>1</v>
      </c>
      <c r="X822" s="39" t="s">
        <v>34</v>
      </c>
      <c r="Y822" s="40" t="s">
        <v>27</v>
      </c>
      <c r="Z822" s="41">
        <v>30</v>
      </c>
      <c r="AA822" s="42" t="s">
        <v>28</v>
      </c>
      <c r="AB822" s="43" t="s">
        <v>29</v>
      </c>
      <c r="AC822" s="43" t="s">
        <v>29</v>
      </c>
      <c r="AD822" s="183" t="s">
        <v>29</v>
      </c>
      <c r="AE822" s="43" t="s">
        <v>29</v>
      </c>
      <c r="AF822" s="184" t="s">
        <v>30</v>
      </c>
      <c r="AG822" s="43" t="s">
        <v>30</v>
      </c>
      <c r="AH822" s="43" t="s">
        <v>30</v>
      </c>
      <c r="AI822" s="46" t="s">
        <v>29</v>
      </c>
    </row>
    <row r="823" spans="18:35" ht="19.5" customHeight="1">
      <c r="R823" s="35" t="s">
        <v>120</v>
      </c>
      <c r="S823" s="36" t="s">
        <v>239</v>
      </c>
      <c r="T823" s="37" t="s">
        <v>472</v>
      </c>
      <c r="U823" s="206" t="b">
        <f t="shared" si="69"/>
        <v>0</v>
      </c>
      <c r="V823" s="38" t="b">
        <f t="shared" si="71"/>
        <v>0</v>
      </c>
      <c r="W823" s="203" t="b">
        <f t="shared" si="70"/>
        <v>1</v>
      </c>
      <c r="X823" s="39" t="s">
        <v>26</v>
      </c>
      <c r="Y823" s="40" t="s">
        <v>27</v>
      </c>
      <c r="Z823" s="41">
        <v>10</v>
      </c>
      <c r="AA823" s="42" t="s">
        <v>28</v>
      </c>
      <c r="AB823" s="43" t="s">
        <v>29</v>
      </c>
      <c r="AC823" s="43" t="s">
        <v>29</v>
      </c>
      <c r="AD823" s="183" t="s">
        <v>29</v>
      </c>
      <c r="AE823" s="43" t="s">
        <v>29</v>
      </c>
      <c r="AF823" s="184" t="s">
        <v>30</v>
      </c>
      <c r="AG823" s="43" t="s">
        <v>30</v>
      </c>
      <c r="AH823" s="43" t="s">
        <v>30</v>
      </c>
      <c r="AI823" s="46" t="s">
        <v>29</v>
      </c>
    </row>
    <row r="824" spans="18:35" ht="19.5" customHeight="1">
      <c r="R824" s="35" t="s">
        <v>120</v>
      </c>
      <c r="S824" s="36" t="s">
        <v>864</v>
      </c>
      <c r="T824" s="37" t="s">
        <v>472</v>
      </c>
      <c r="U824" s="206" t="b">
        <f t="shared" si="69"/>
        <v>0</v>
      </c>
      <c r="V824" s="38" t="b">
        <f t="shared" si="71"/>
        <v>0</v>
      </c>
      <c r="W824" s="203" t="b">
        <f t="shared" si="70"/>
        <v>1</v>
      </c>
      <c r="X824" s="39" t="s">
        <v>26</v>
      </c>
      <c r="Y824" s="40" t="s">
        <v>27</v>
      </c>
      <c r="Z824" s="41">
        <v>17</v>
      </c>
      <c r="AA824" s="42" t="s">
        <v>28</v>
      </c>
      <c r="AB824" s="43" t="s">
        <v>29</v>
      </c>
      <c r="AC824" s="43" t="s">
        <v>29</v>
      </c>
      <c r="AD824" s="183" t="s">
        <v>29</v>
      </c>
      <c r="AE824" s="43" t="s">
        <v>29</v>
      </c>
      <c r="AF824" s="184" t="s">
        <v>30</v>
      </c>
      <c r="AG824" s="43" t="s">
        <v>30</v>
      </c>
      <c r="AH824" s="43" t="s">
        <v>30</v>
      </c>
      <c r="AI824" s="46" t="s">
        <v>29</v>
      </c>
    </row>
    <row r="825" spans="18:35" ht="19.5" customHeight="1">
      <c r="R825" s="35" t="s">
        <v>120</v>
      </c>
      <c r="S825" s="36" t="s">
        <v>801</v>
      </c>
      <c r="T825" s="37" t="s">
        <v>472</v>
      </c>
      <c r="U825" s="206" t="b">
        <f t="shared" si="69"/>
        <v>0</v>
      </c>
      <c r="V825" s="38" t="b">
        <f t="shared" si="71"/>
        <v>0</v>
      </c>
      <c r="W825" s="203" t="b">
        <f t="shared" si="70"/>
        <v>1</v>
      </c>
      <c r="X825" s="39" t="s">
        <v>34</v>
      </c>
      <c r="Y825" s="40" t="s">
        <v>27</v>
      </c>
      <c r="Z825" s="41">
        <v>17</v>
      </c>
      <c r="AA825" s="42" t="s">
        <v>28</v>
      </c>
      <c r="AB825" s="43" t="s">
        <v>29</v>
      </c>
      <c r="AC825" s="43" t="s">
        <v>29</v>
      </c>
      <c r="AD825" s="183" t="s">
        <v>29</v>
      </c>
      <c r="AE825" s="43" t="s">
        <v>29</v>
      </c>
      <c r="AF825" s="184" t="s">
        <v>30</v>
      </c>
      <c r="AG825" s="43" t="s">
        <v>30</v>
      </c>
      <c r="AH825" s="43" t="s">
        <v>30</v>
      </c>
      <c r="AI825" s="46" t="s">
        <v>29</v>
      </c>
    </row>
    <row r="826" spans="18:35" ht="19.5" customHeight="1">
      <c r="R826" s="35" t="s">
        <v>120</v>
      </c>
      <c r="S826" s="36" t="s">
        <v>468</v>
      </c>
      <c r="T826" s="37" t="s">
        <v>472</v>
      </c>
      <c r="U826" s="206" t="b">
        <f t="shared" si="69"/>
        <v>0</v>
      </c>
      <c r="V826" s="38" t="b">
        <f t="shared" si="71"/>
        <v>0</v>
      </c>
      <c r="W826" s="203" t="b">
        <f t="shared" si="70"/>
        <v>1</v>
      </c>
      <c r="X826" s="39" t="s">
        <v>26</v>
      </c>
      <c r="Y826" s="40" t="s">
        <v>27</v>
      </c>
      <c r="Z826" s="41">
        <v>20</v>
      </c>
      <c r="AA826" s="42" t="s">
        <v>28</v>
      </c>
      <c r="AB826" s="43" t="s">
        <v>29</v>
      </c>
      <c r="AC826" s="43" t="s">
        <v>29</v>
      </c>
      <c r="AD826" s="183" t="s">
        <v>29</v>
      </c>
      <c r="AE826" s="43" t="s">
        <v>29</v>
      </c>
      <c r="AF826" s="184" t="s">
        <v>30</v>
      </c>
      <c r="AG826" s="43" t="s">
        <v>30</v>
      </c>
      <c r="AH826" s="43" t="s">
        <v>30</v>
      </c>
      <c r="AI826" s="46" t="s">
        <v>29</v>
      </c>
    </row>
    <row r="827" spans="18:35" ht="19.5" customHeight="1">
      <c r="R827" s="35" t="s">
        <v>120</v>
      </c>
      <c r="S827" s="36" t="s">
        <v>429</v>
      </c>
      <c r="T827" s="37" t="s">
        <v>472</v>
      </c>
      <c r="U827" s="206" t="b">
        <f t="shared" si="69"/>
        <v>0</v>
      </c>
      <c r="V827" s="38" t="b">
        <f t="shared" si="71"/>
        <v>0</v>
      </c>
      <c r="W827" s="203" t="b">
        <f t="shared" si="70"/>
        <v>1</v>
      </c>
      <c r="X827" s="39" t="s">
        <v>34</v>
      </c>
      <c r="Y827" s="40" t="s">
        <v>27</v>
      </c>
      <c r="Z827" s="41">
        <v>27</v>
      </c>
      <c r="AA827" s="42" t="s">
        <v>28</v>
      </c>
      <c r="AB827" s="43" t="s">
        <v>29</v>
      </c>
      <c r="AC827" s="43" t="s">
        <v>29</v>
      </c>
      <c r="AD827" s="183" t="s">
        <v>29</v>
      </c>
      <c r="AE827" s="43" t="s">
        <v>29</v>
      </c>
      <c r="AF827" s="184" t="s">
        <v>30</v>
      </c>
      <c r="AG827" s="43" t="s">
        <v>30</v>
      </c>
      <c r="AH827" s="43" t="s">
        <v>30</v>
      </c>
      <c r="AI827" s="46" t="s">
        <v>29</v>
      </c>
    </row>
    <row r="828" spans="18:35" ht="19.5" customHeight="1">
      <c r="R828" s="35" t="s">
        <v>120</v>
      </c>
      <c r="S828" s="36" t="s">
        <v>431</v>
      </c>
      <c r="T828" s="37" t="s">
        <v>472</v>
      </c>
      <c r="U828" s="206" t="b">
        <f t="shared" si="69"/>
        <v>0</v>
      </c>
      <c r="V828" s="38" t="b">
        <f t="shared" si="71"/>
        <v>0</v>
      </c>
      <c r="W828" s="203" t="b">
        <f t="shared" si="70"/>
        <v>1</v>
      </c>
      <c r="X828" s="39" t="s">
        <v>26</v>
      </c>
      <c r="Y828" s="40" t="s">
        <v>27</v>
      </c>
      <c r="Z828" s="41">
        <v>6</v>
      </c>
      <c r="AA828" s="42" t="s">
        <v>28</v>
      </c>
      <c r="AB828" s="43" t="s">
        <v>29</v>
      </c>
      <c r="AC828" s="43" t="s">
        <v>29</v>
      </c>
      <c r="AD828" s="183" t="s">
        <v>29</v>
      </c>
      <c r="AE828" s="43" t="s">
        <v>29</v>
      </c>
      <c r="AF828" s="184" t="s">
        <v>30</v>
      </c>
      <c r="AG828" s="43" t="s">
        <v>30</v>
      </c>
      <c r="AH828" s="43" t="s">
        <v>30</v>
      </c>
      <c r="AI828" s="46" t="s">
        <v>29</v>
      </c>
    </row>
    <row r="829" spans="18:35" ht="19.5" customHeight="1">
      <c r="R829" s="35" t="s">
        <v>120</v>
      </c>
      <c r="S829" s="36" t="s">
        <v>638</v>
      </c>
      <c r="T829" s="37" t="s">
        <v>472</v>
      </c>
      <c r="U829" s="206" t="b">
        <f t="shared" si="69"/>
        <v>0</v>
      </c>
      <c r="V829" s="38" t="b">
        <f t="shared" si="71"/>
        <v>0</v>
      </c>
      <c r="W829" s="203" t="b">
        <f t="shared" si="70"/>
        <v>1</v>
      </c>
      <c r="X829" s="39" t="s">
        <v>26</v>
      </c>
      <c r="Y829" s="40" t="s">
        <v>27</v>
      </c>
      <c r="Z829" s="41">
        <v>14</v>
      </c>
      <c r="AA829" s="42" t="s">
        <v>28</v>
      </c>
      <c r="AB829" s="43" t="s">
        <v>29</v>
      </c>
      <c r="AC829" s="43" t="s">
        <v>29</v>
      </c>
      <c r="AD829" s="183" t="s">
        <v>29</v>
      </c>
      <c r="AE829" s="43" t="s">
        <v>29</v>
      </c>
      <c r="AF829" s="184" t="s">
        <v>30</v>
      </c>
      <c r="AG829" s="43" t="s">
        <v>30</v>
      </c>
      <c r="AH829" s="43" t="s">
        <v>30</v>
      </c>
      <c r="AI829" s="46" t="s">
        <v>29</v>
      </c>
    </row>
    <row r="830" spans="18:35" ht="19.5" customHeight="1">
      <c r="R830" s="35" t="s">
        <v>154</v>
      </c>
      <c r="S830" s="36" t="s">
        <v>189</v>
      </c>
      <c r="T830" s="37" t="s">
        <v>472</v>
      </c>
      <c r="U830" s="206" t="b">
        <f t="shared" si="69"/>
        <v>1</v>
      </c>
      <c r="V830" s="38" t="b">
        <f t="shared" si="71"/>
        <v>1</v>
      </c>
      <c r="W830" s="203" t="b">
        <f t="shared" si="70"/>
        <v>1</v>
      </c>
      <c r="X830" s="39" t="s">
        <v>26</v>
      </c>
      <c r="Y830" s="40" t="s">
        <v>35</v>
      </c>
      <c r="Z830" s="41">
        <v>4</v>
      </c>
      <c r="AA830" s="42" t="s">
        <v>28</v>
      </c>
      <c r="AB830" s="43" t="s">
        <v>29</v>
      </c>
      <c r="AC830" s="43" t="s">
        <v>29</v>
      </c>
      <c r="AD830" s="183" t="s">
        <v>29</v>
      </c>
      <c r="AE830" s="43" t="s">
        <v>29</v>
      </c>
      <c r="AF830" s="184" t="s">
        <v>29</v>
      </c>
      <c r="AG830" s="43" t="s">
        <v>29</v>
      </c>
      <c r="AH830" s="43" t="s">
        <v>29</v>
      </c>
      <c r="AI830" s="46" t="s">
        <v>29</v>
      </c>
    </row>
    <row r="831" spans="18:35" ht="19.5" customHeight="1">
      <c r="R831" s="35" t="s">
        <v>154</v>
      </c>
      <c r="S831" s="36" t="s">
        <v>135</v>
      </c>
      <c r="T831" s="37" t="s">
        <v>472</v>
      </c>
      <c r="U831" s="206" t="b">
        <f t="shared" si="69"/>
        <v>1</v>
      </c>
      <c r="V831" s="38" t="b">
        <f t="shared" si="71"/>
        <v>1</v>
      </c>
      <c r="W831" s="203" t="b">
        <f t="shared" si="70"/>
        <v>1</v>
      </c>
      <c r="X831" s="39" t="s">
        <v>26</v>
      </c>
      <c r="Y831" s="40" t="s">
        <v>35</v>
      </c>
      <c r="Z831" s="41">
        <v>20</v>
      </c>
      <c r="AA831" s="42" t="s">
        <v>28</v>
      </c>
      <c r="AB831" s="43" t="s">
        <v>29</v>
      </c>
      <c r="AC831" s="43" t="s">
        <v>29</v>
      </c>
      <c r="AD831" s="183" t="s">
        <v>29</v>
      </c>
      <c r="AE831" s="43" t="s">
        <v>29</v>
      </c>
      <c r="AF831" s="184" t="s">
        <v>29</v>
      </c>
      <c r="AG831" s="43" t="s">
        <v>29</v>
      </c>
      <c r="AH831" s="43" t="s">
        <v>29</v>
      </c>
      <c r="AI831" s="46" t="s">
        <v>29</v>
      </c>
    </row>
    <row r="832" spans="18:35" ht="19.5" customHeight="1">
      <c r="R832" s="35" t="s">
        <v>154</v>
      </c>
      <c r="S832" s="36" t="s">
        <v>381</v>
      </c>
      <c r="T832" s="37" t="s">
        <v>472</v>
      </c>
      <c r="U832" s="206" t="b">
        <f t="shared" si="69"/>
        <v>0</v>
      </c>
      <c r="V832" s="38" t="b">
        <f t="shared" si="71"/>
        <v>0</v>
      </c>
      <c r="W832" s="203" t="b">
        <f t="shared" si="70"/>
        <v>1</v>
      </c>
      <c r="X832" s="39" t="s">
        <v>26</v>
      </c>
      <c r="Y832" s="40" t="s">
        <v>27</v>
      </c>
      <c r="Z832" s="41">
        <v>14</v>
      </c>
      <c r="AA832" s="42" t="s">
        <v>28</v>
      </c>
      <c r="AB832" s="43" t="s">
        <v>29</v>
      </c>
      <c r="AC832" s="43" t="s">
        <v>29</v>
      </c>
      <c r="AD832" s="183" t="s">
        <v>29</v>
      </c>
      <c r="AE832" s="43" t="s">
        <v>29</v>
      </c>
      <c r="AF832" s="184" t="s">
        <v>30</v>
      </c>
      <c r="AG832" s="43" t="s">
        <v>30</v>
      </c>
      <c r="AH832" s="43" t="s">
        <v>30</v>
      </c>
      <c r="AI832" s="46" t="s">
        <v>29</v>
      </c>
    </row>
    <row r="833" spans="18:35" ht="19.5" customHeight="1">
      <c r="R833" s="35" t="s">
        <v>154</v>
      </c>
      <c r="S833" s="36" t="s">
        <v>865</v>
      </c>
      <c r="T833" s="37" t="s">
        <v>472</v>
      </c>
      <c r="U833" s="206" t="b">
        <f t="shared" si="69"/>
        <v>0</v>
      </c>
      <c r="V833" s="38" t="b">
        <f t="shared" si="71"/>
        <v>0</v>
      </c>
      <c r="W833" s="203" t="b">
        <f t="shared" si="70"/>
        <v>1</v>
      </c>
      <c r="X833" s="39" t="s">
        <v>26</v>
      </c>
      <c r="Y833" s="40" t="s">
        <v>27</v>
      </c>
      <c r="Z833" s="41">
        <v>30</v>
      </c>
      <c r="AA833" s="42" t="s">
        <v>28</v>
      </c>
      <c r="AB833" s="43" t="s">
        <v>29</v>
      </c>
      <c r="AC833" s="43" t="s">
        <v>29</v>
      </c>
      <c r="AD833" s="183" t="s">
        <v>29</v>
      </c>
      <c r="AE833" s="43" t="s">
        <v>29</v>
      </c>
      <c r="AF833" s="184" t="s">
        <v>30</v>
      </c>
      <c r="AG833" s="43" t="s">
        <v>30</v>
      </c>
      <c r="AH833" s="43" t="s">
        <v>30</v>
      </c>
      <c r="AI833" s="46" t="s">
        <v>29</v>
      </c>
    </row>
    <row r="834" spans="18:35" ht="19.5" customHeight="1">
      <c r="R834" s="35" t="s">
        <v>154</v>
      </c>
      <c r="S834" s="36" t="s">
        <v>439</v>
      </c>
      <c r="T834" s="37" t="s">
        <v>472</v>
      </c>
      <c r="U834" s="206" t="b">
        <f t="shared" si="69"/>
        <v>0</v>
      </c>
      <c r="V834" s="38" t="b">
        <f t="shared" si="71"/>
        <v>0</v>
      </c>
      <c r="W834" s="203" t="b">
        <f t="shared" si="70"/>
        <v>1</v>
      </c>
      <c r="X834" s="39" t="s">
        <v>26</v>
      </c>
      <c r="Y834" s="40" t="s">
        <v>27</v>
      </c>
      <c r="Z834" s="41">
        <v>37</v>
      </c>
      <c r="AA834" s="42" t="s">
        <v>28</v>
      </c>
      <c r="AB834" s="43" t="s">
        <v>29</v>
      </c>
      <c r="AC834" s="43" t="s">
        <v>29</v>
      </c>
      <c r="AD834" s="183" t="s">
        <v>29</v>
      </c>
      <c r="AE834" s="43" t="s">
        <v>29</v>
      </c>
      <c r="AF834" s="184" t="s">
        <v>30</v>
      </c>
      <c r="AG834" s="43" t="s">
        <v>30</v>
      </c>
      <c r="AH834" s="43" t="s">
        <v>30</v>
      </c>
      <c r="AI834" s="46" t="s">
        <v>29</v>
      </c>
    </row>
    <row r="835" spans="18:35" ht="19.5" customHeight="1">
      <c r="R835" s="35" t="s">
        <v>154</v>
      </c>
      <c r="S835" s="36" t="s">
        <v>866</v>
      </c>
      <c r="T835" s="37" t="s">
        <v>472</v>
      </c>
      <c r="U835" s="206" t="b">
        <f t="shared" si="69"/>
        <v>1</v>
      </c>
      <c r="V835" s="38" t="b">
        <f t="shared" si="71"/>
        <v>1</v>
      </c>
      <c r="W835" s="203" t="b">
        <f t="shared" si="70"/>
        <v>1</v>
      </c>
      <c r="X835" s="39" t="s">
        <v>26</v>
      </c>
      <c r="Y835" s="40" t="s">
        <v>35</v>
      </c>
      <c r="Z835" s="41">
        <v>7</v>
      </c>
      <c r="AA835" s="42" t="s">
        <v>28</v>
      </c>
      <c r="AB835" s="43" t="s">
        <v>29</v>
      </c>
      <c r="AC835" s="43" t="s">
        <v>29</v>
      </c>
      <c r="AD835" s="183" t="s">
        <v>29</v>
      </c>
      <c r="AE835" s="43" t="s">
        <v>29</v>
      </c>
      <c r="AF835" s="184" t="s">
        <v>29</v>
      </c>
      <c r="AG835" s="43" t="s">
        <v>29</v>
      </c>
      <c r="AH835" s="43" t="s">
        <v>29</v>
      </c>
      <c r="AI835" s="46" t="s">
        <v>29</v>
      </c>
    </row>
    <row r="836" spans="18:35" ht="19.5" customHeight="1">
      <c r="R836" s="35" t="s">
        <v>154</v>
      </c>
      <c r="S836" s="36" t="s">
        <v>867</v>
      </c>
      <c r="T836" s="37" t="s">
        <v>472</v>
      </c>
      <c r="U836" s="206" t="b">
        <f t="shared" si="69"/>
        <v>1</v>
      </c>
      <c r="V836" s="38" t="b">
        <f t="shared" si="71"/>
        <v>1</v>
      </c>
      <c r="W836" s="203" t="b">
        <f t="shared" si="70"/>
        <v>1</v>
      </c>
      <c r="X836" s="39" t="s">
        <v>26</v>
      </c>
      <c r="Y836" s="40" t="s">
        <v>35</v>
      </c>
      <c r="Z836" s="41">
        <v>16</v>
      </c>
      <c r="AA836" s="42" t="s">
        <v>28</v>
      </c>
      <c r="AB836" s="43" t="s">
        <v>29</v>
      </c>
      <c r="AC836" s="43" t="s">
        <v>29</v>
      </c>
      <c r="AD836" s="183" t="s">
        <v>29</v>
      </c>
      <c r="AE836" s="43" t="s">
        <v>29</v>
      </c>
      <c r="AF836" s="184" t="s">
        <v>29</v>
      </c>
      <c r="AG836" s="43" t="s">
        <v>29</v>
      </c>
      <c r="AH836" s="43" t="s">
        <v>29</v>
      </c>
      <c r="AI836" s="46" t="s">
        <v>29</v>
      </c>
    </row>
    <row r="837" spans="18:35" ht="19.5" customHeight="1">
      <c r="R837" s="35" t="s">
        <v>154</v>
      </c>
      <c r="S837" s="36" t="s">
        <v>386</v>
      </c>
      <c r="T837" s="37" t="s">
        <v>472</v>
      </c>
      <c r="U837" s="206" t="b">
        <f t="shared" si="69"/>
        <v>0</v>
      </c>
      <c r="V837" s="38" t="b">
        <f t="shared" si="71"/>
        <v>0</v>
      </c>
      <c r="W837" s="203" t="b">
        <f t="shared" si="70"/>
        <v>1</v>
      </c>
      <c r="X837" s="39" t="s">
        <v>26</v>
      </c>
      <c r="Y837" s="40" t="s">
        <v>27</v>
      </c>
      <c r="Z837" s="41">
        <v>6</v>
      </c>
      <c r="AA837" s="42" t="s">
        <v>28</v>
      </c>
      <c r="AB837" s="43" t="s">
        <v>29</v>
      </c>
      <c r="AC837" s="43" t="s">
        <v>29</v>
      </c>
      <c r="AD837" s="183" t="s">
        <v>29</v>
      </c>
      <c r="AE837" s="43" t="s">
        <v>29</v>
      </c>
      <c r="AF837" s="184" t="s">
        <v>30</v>
      </c>
      <c r="AG837" s="43" t="s">
        <v>30</v>
      </c>
      <c r="AH837" s="43" t="s">
        <v>30</v>
      </c>
      <c r="AI837" s="46" t="s">
        <v>29</v>
      </c>
    </row>
    <row r="838" spans="18:35" ht="19.5" customHeight="1">
      <c r="R838" s="35" t="s">
        <v>154</v>
      </c>
      <c r="S838" s="36" t="s">
        <v>868</v>
      </c>
      <c r="T838" s="37" t="s">
        <v>472</v>
      </c>
      <c r="U838" s="206" t="b">
        <f t="shared" si="69"/>
        <v>1</v>
      </c>
      <c r="V838" s="38" t="b">
        <f t="shared" si="71"/>
        <v>1</v>
      </c>
      <c r="W838" s="203" t="b">
        <f t="shared" si="70"/>
        <v>1</v>
      </c>
      <c r="X838" s="39" t="s">
        <v>26</v>
      </c>
      <c r="Y838" s="40" t="s">
        <v>35</v>
      </c>
      <c r="Z838" s="41">
        <v>7</v>
      </c>
      <c r="AA838" s="42" t="s">
        <v>28</v>
      </c>
      <c r="AB838" s="43" t="s">
        <v>29</v>
      </c>
      <c r="AC838" s="43" t="s">
        <v>29</v>
      </c>
      <c r="AD838" s="183" t="s">
        <v>29</v>
      </c>
      <c r="AE838" s="43" t="s">
        <v>29</v>
      </c>
      <c r="AF838" s="184" t="s">
        <v>29</v>
      </c>
      <c r="AG838" s="43" t="s">
        <v>29</v>
      </c>
      <c r="AH838" s="43" t="s">
        <v>29</v>
      </c>
      <c r="AI838" s="46" t="s">
        <v>29</v>
      </c>
    </row>
    <row r="839" spans="18:35" ht="19.5" customHeight="1">
      <c r="R839" s="35" t="s">
        <v>154</v>
      </c>
      <c r="S839" s="36" t="s">
        <v>869</v>
      </c>
      <c r="T839" s="37" t="s">
        <v>472</v>
      </c>
      <c r="U839" s="206" t="b">
        <f t="shared" si="69"/>
        <v>1</v>
      </c>
      <c r="V839" s="38" t="b">
        <f t="shared" si="71"/>
        <v>1</v>
      </c>
      <c r="W839" s="203" t="b">
        <f t="shared" si="70"/>
        <v>1</v>
      </c>
      <c r="X839" s="39" t="s">
        <v>26</v>
      </c>
      <c r="Y839" s="40" t="s">
        <v>35</v>
      </c>
      <c r="Z839" s="41">
        <v>8</v>
      </c>
      <c r="AA839" s="42" t="s">
        <v>28</v>
      </c>
      <c r="AB839" s="43" t="s">
        <v>29</v>
      </c>
      <c r="AC839" s="43" t="s">
        <v>29</v>
      </c>
      <c r="AD839" s="183" t="s">
        <v>29</v>
      </c>
      <c r="AE839" s="43" t="s">
        <v>29</v>
      </c>
      <c r="AF839" s="184" t="s">
        <v>29</v>
      </c>
      <c r="AG839" s="43" t="s">
        <v>29</v>
      </c>
      <c r="AH839" s="43" t="s">
        <v>29</v>
      </c>
      <c r="AI839" s="46" t="s">
        <v>29</v>
      </c>
    </row>
    <row r="840" spans="18:35" ht="19.5" customHeight="1">
      <c r="R840" s="35" t="s">
        <v>154</v>
      </c>
      <c r="S840" s="36" t="s">
        <v>870</v>
      </c>
      <c r="T840" s="37" t="s">
        <v>472</v>
      </c>
      <c r="U840" s="206" t="b">
        <f t="shared" si="69"/>
        <v>1</v>
      </c>
      <c r="V840" s="38" t="b">
        <f t="shared" si="71"/>
        <v>1</v>
      </c>
      <c r="W840" s="203" t="b">
        <f t="shared" si="70"/>
        <v>1</v>
      </c>
      <c r="X840" s="39" t="s">
        <v>26</v>
      </c>
      <c r="Y840" s="40" t="s">
        <v>35</v>
      </c>
      <c r="Z840" s="41">
        <v>20</v>
      </c>
      <c r="AA840" s="42" t="s">
        <v>28</v>
      </c>
      <c r="AB840" s="43" t="s">
        <v>29</v>
      </c>
      <c r="AC840" s="43" t="s">
        <v>29</v>
      </c>
      <c r="AD840" s="183" t="s">
        <v>29</v>
      </c>
      <c r="AE840" s="43" t="s">
        <v>29</v>
      </c>
      <c r="AF840" s="184" t="s">
        <v>29</v>
      </c>
      <c r="AG840" s="43" t="s">
        <v>29</v>
      </c>
      <c r="AH840" s="43" t="s">
        <v>29</v>
      </c>
      <c r="AI840" s="46" t="s">
        <v>29</v>
      </c>
    </row>
    <row r="841" spans="18:35" ht="19.5" customHeight="1">
      <c r="R841" s="35" t="s">
        <v>154</v>
      </c>
      <c r="S841" s="36" t="s">
        <v>871</v>
      </c>
      <c r="T841" s="37" t="s">
        <v>472</v>
      </c>
      <c r="U841" s="206" t="b">
        <f t="shared" si="69"/>
        <v>0</v>
      </c>
      <c r="V841" s="38" t="b">
        <f t="shared" si="71"/>
        <v>0</v>
      </c>
      <c r="W841" s="203" t="b">
        <f t="shared" si="70"/>
        <v>1</v>
      </c>
      <c r="X841" s="39" t="s">
        <v>26</v>
      </c>
      <c r="Y841" s="40" t="s">
        <v>27</v>
      </c>
      <c r="Z841" s="41">
        <v>10</v>
      </c>
      <c r="AA841" s="42" t="s">
        <v>28</v>
      </c>
      <c r="AB841" s="43" t="s">
        <v>29</v>
      </c>
      <c r="AC841" s="43" t="s">
        <v>29</v>
      </c>
      <c r="AD841" s="183" t="s">
        <v>29</v>
      </c>
      <c r="AE841" s="43" t="s">
        <v>29</v>
      </c>
      <c r="AF841" s="184" t="s">
        <v>30</v>
      </c>
      <c r="AG841" s="43" t="s">
        <v>30</v>
      </c>
      <c r="AH841" s="43" t="s">
        <v>30</v>
      </c>
      <c r="AI841" s="46" t="s">
        <v>29</v>
      </c>
    </row>
    <row r="842" spans="18:35" ht="19.5" customHeight="1">
      <c r="R842" s="35" t="s">
        <v>154</v>
      </c>
      <c r="S842" s="36" t="s">
        <v>872</v>
      </c>
      <c r="T842" s="37" t="s">
        <v>472</v>
      </c>
      <c r="U842" s="206" t="b">
        <f t="shared" si="69"/>
        <v>1</v>
      </c>
      <c r="V842" s="38" t="b">
        <f t="shared" si="71"/>
        <v>1</v>
      </c>
      <c r="W842" s="203" t="b">
        <f t="shared" si="70"/>
        <v>1</v>
      </c>
      <c r="X842" s="39" t="s">
        <v>26</v>
      </c>
      <c r="Y842" s="40" t="s">
        <v>35</v>
      </c>
      <c r="Z842" s="41">
        <v>12</v>
      </c>
      <c r="AA842" s="42" t="s">
        <v>28</v>
      </c>
      <c r="AB842" s="43" t="s">
        <v>29</v>
      </c>
      <c r="AC842" s="43" t="s">
        <v>29</v>
      </c>
      <c r="AD842" s="183" t="s">
        <v>29</v>
      </c>
      <c r="AE842" s="43" t="s">
        <v>29</v>
      </c>
      <c r="AF842" s="184" t="s">
        <v>29</v>
      </c>
      <c r="AG842" s="43" t="s">
        <v>29</v>
      </c>
      <c r="AH842" s="43" t="s">
        <v>29</v>
      </c>
      <c r="AI842" s="46" t="s">
        <v>29</v>
      </c>
    </row>
    <row r="843" spans="18:35" ht="19.5" customHeight="1">
      <c r="R843" s="35" t="s">
        <v>154</v>
      </c>
      <c r="S843" s="36" t="s">
        <v>394</v>
      </c>
      <c r="T843" s="37" t="s">
        <v>472</v>
      </c>
      <c r="U843" s="206" t="b">
        <f t="shared" ref="U843:U906" si="72">IF(W843=FALSE,FALSE,IF(V843=FALSE,FALSE,TRUE))</f>
        <v>0</v>
      </c>
      <c r="V843" s="38" t="b">
        <f t="shared" si="71"/>
        <v>0</v>
      </c>
      <c r="W843" s="203" t="b">
        <f t="shared" ref="W843:W906" si="73">IF($J$25="선택중복",FALSE,TRUE)</f>
        <v>1</v>
      </c>
      <c r="X843" s="39" t="s">
        <v>26</v>
      </c>
      <c r="Y843" s="40" t="s">
        <v>27</v>
      </c>
      <c r="Z843" s="41">
        <v>8</v>
      </c>
      <c r="AA843" s="42" t="s">
        <v>28</v>
      </c>
      <c r="AB843" s="43" t="s">
        <v>29</v>
      </c>
      <c r="AC843" s="43" t="s">
        <v>29</v>
      </c>
      <c r="AD843" s="183" t="s">
        <v>29</v>
      </c>
      <c r="AE843" s="43" t="s">
        <v>29</v>
      </c>
      <c r="AF843" s="184" t="s">
        <v>30</v>
      </c>
      <c r="AG843" s="43" t="s">
        <v>30</v>
      </c>
      <c r="AH843" s="43" t="s">
        <v>30</v>
      </c>
      <c r="AI843" s="46" t="s">
        <v>29</v>
      </c>
    </row>
    <row r="844" spans="18:35" ht="19.5" customHeight="1">
      <c r="R844" s="35" t="s">
        <v>154</v>
      </c>
      <c r="S844" s="36" t="s">
        <v>459</v>
      </c>
      <c r="T844" s="37" t="s">
        <v>472</v>
      </c>
      <c r="U844" s="206" t="b">
        <f t="shared" si="72"/>
        <v>0</v>
      </c>
      <c r="V844" s="38" t="b">
        <f t="shared" si="71"/>
        <v>0</v>
      </c>
      <c r="W844" s="203" t="b">
        <f t="shared" si="73"/>
        <v>1</v>
      </c>
      <c r="X844" s="39" t="s">
        <v>26</v>
      </c>
      <c r="Y844" s="40" t="s">
        <v>27</v>
      </c>
      <c r="Z844" s="41">
        <v>30</v>
      </c>
      <c r="AA844" s="42" t="s">
        <v>28</v>
      </c>
      <c r="AB844" s="43" t="s">
        <v>29</v>
      </c>
      <c r="AC844" s="43" t="s">
        <v>29</v>
      </c>
      <c r="AD844" s="183" t="s">
        <v>29</v>
      </c>
      <c r="AE844" s="43" t="s">
        <v>29</v>
      </c>
      <c r="AF844" s="184" t="s">
        <v>30</v>
      </c>
      <c r="AG844" s="43" t="s">
        <v>30</v>
      </c>
      <c r="AH844" s="43" t="s">
        <v>30</v>
      </c>
      <c r="AI844" s="46" t="s">
        <v>29</v>
      </c>
    </row>
    <row r="845" spans="18:35" ht="19.5" customHeight="1">
      <c r="R845" s="35" t="s">
        <v>154</v>
      </c>
      <c r="S845" s="36" t="s">
        <v>873</v>
      </c>
      <c r="T845" s="37" t="s">
        <v>472</v>
      </c>
      <c r="U845" s="206" t="b">
        <f t="shared" si="72"/>
        <v>0</v>
      </c>
      <c r="V845" s="38" t="b">
        <f t="shared" si="71"/>
        <v>0</v>
      </c>
      <c r="W845" s="203" t="b">
        <f t="shared" si="73"/>
        <v>1</v>
      </c>
      <c r="X845" s="39" t="s">
        <v>26</v>
      </c>
      <c r="Y845" s="40" t="s">
        <v>27</v>
      </c>
      <c r="Z845" s="41">
        <v>9</v>
      </c>
      <c r="AA845" s="42" t="s">
        <v>28</v>
      </c>
      <c r="AB845" s="43" t="s">
        <v>29</v>
      </c>
      <c r="AC845" s="43" t="s">
        <v>29</v>
      </c>
      <c r="AD845" s="183" t="s">
        <v>29</v>
      </c>
      <c r="AE845" s="43" t="s">
        <v>29</v>
      </c>
      <c r="AF845" s="184" t="s">
        <v>30</v>
      </c>
      <c r="AG845" s="43" t="s">
        <v>30</v>
      </c>
      <c r="AH845" s="43" t="s">
        <v>30</v>
      </c>
      <c r="AI845" s="46" t="s">
        <v>29</v>
      </c>
    </row>
    <row r="846" spans="18:35" ht="19.5" customHeight="1">
      <c r="R846" s="35" t="s">
        <v>154</v>
      </c>
      <c r="S846" s="36" t="s">
        <v>656</v>
      </c>
      <c r="T846" s="37" t="s">
        <v>472</v>
      </c>
      <c r="U846" s="206" t="b">
        <f t="shared" si="72"/>
        <v>1</v>
      </c>
      <c r="V846" s="38" t="b">
        <f t="shared" si="71"/>
        <v>1</v>
      </c>
      <c r="W846" s="203" t="b">
        <f t="shared" si="73"/>
        <v>1</v>
      </c>
      <c r="X846" s="39" t="s">
        <v>26</v>
      </c>
      <c r="Y846" s="40" t="s">
        <v>35</v>
      </c>
      <c r="Z846" s="41">
        <v>12</v>
      </c>
      <c r="AA846" s="42" t="s">
        <v>28</v>
      </c>
      <c r="AB846" s="43" t="s">
        <v>29</v>
      </c>
      <c r="AC846" s="43" t="s">
        <v>29</v>
      </c>
      <c r="AD846" s="183" t="s">
        <v>29</v>
      </c>
      <c r="AE846" s="43" t="s">
        <v>29</v>
      </c>
      <c r="AF846" s="184" t="s">
        <v>29</v>
      </c>
      <c r="AG846" s="43" t="s">
        <v>29</v>
      </c>
      <c r="AH846" s="43" t="s">
        <v>29</v>
      </c>
      <c r="AI846" s="46" t="s">
        <v>29</v>
      </c>
    </row>
    <row r="847" spans="18:35" ht="19.5" customHeight="1">
      <c r="R847" s="35" t="s">
        <v>154</v>
      </c>
      <c r="S847" s="36" t="s">
        <v>874</v>
      </c>
      <c r="T847" s="37" t="s">
        <v>472</v>
      </c>
      <c r="U847" s="206" t="b">
        <f t="shared" si="72"/>
        <v>1</v>
      </c>
      <c r="V847" s="38" t="b">
        <f t="shared" si="71"/>
        <v>1</v>
      </c>
      <c r="W847" s="203" t="b">
        <f t="shared" si="73"/>
        <v>1</v>
      </c>
      <c r="X847" s="39" t="s">
        <v>26</v>
      </c>
      <c r="Y847" s="40" t="s">
        <v>35</v>
      </c>
      <c r="Z847" s="41">
        <v>8</v>
      </c>
      <c r="AA847" s="42" t="s">
        <v>28</v>
      </c>
      <c r="AB847" s="43" t="s">
        <v>29</v>
      </c>
      <c r="AC847" s="43" t="s">
        <v>29</v>
      </c>
      <c r="AD847" s="183" t="s">
        <v>29</v>
      </c>
      <c r="AE847" s="43" t="s">
        <v>29</v>
      </c>
      <c r="AF847" s="184" t="s">
        <v>29</v>
      </c>
      <c r="AG847" s="43" t="s">
        <v>29</v>
      </c>
      <c r="AH847" s="43" t="s">
        <v>29</v>
      </c>
      <c r="AI847" s="46" t="s">
        <v>29</v>
      </c>
    </row>
    <row r="848" spans="18:35" ht="19.5" customHeight="1">
      <c r="R848" s="35" t="s">
        <v>154</v>
      </c>
      <c r="S848" s="36" t="s">
        <v>875</v>
      </c>
      <c r="T848" s="37" t="s">
        <v>472</v>
      </c>
      <c r="U848" s="206" t="b">
        <f t="shared" si="72"/>
        <v>1</v>
      </c>
      <c r="V848" s="38" t="b">
        <f t="shared" si="71"/>
        <v>1</v>
      </c>
      <c r="W848" s="203" t="b">
        <f t="shared" si="73"/>
        <v>1</v>
      </c>
      <c r="X848" s="39" t="s">
        <v>26</v>
      </c>
      <c r="Y848" s="40" t="s">
        <v>35</v>
      </c>
      <c r="Z848" s="41">
        <v>6</v>
      </c>
      <c r="AA848" s="42" t="s">
        <v>28</v>
      </c>
      <c r="AB848" s="43" t="s">
        <v>29</v>
      </c>
      <c r="AC848" s="43" t="s">
        <v>29</v>
      </c>
      <c r="AD848" s="183" t="s">
        <v>29</v>
      </c>
      <c r="AE848" s="43" t="s">
        <v>29</v>
      </c>
      <c r="AF848" s="184" t="s">
        <v>29</v>
      </c>
      <c r="AG848" s="43" t="s">
        <v>29</v>
      </c>
      <c r="AH848" s="43" t="s">
        <v>29</v>
      </c>
      <c r="AI848" s="46" t="s">
        <v>29</v>
      </c>
    </row>
    <row r="849" spans="18:35" ht="19.5" customHeight="1">
      <c r="R849" s="35" t="s">
        <v>154</v>
      </c>
      <c r="S849" s="36" t="s">
        <v>641</v>
      </c>
      <c r="T849" s="37" t="s">
        <v>472</v>
      </c>
      <c r="U849" s="206" t="b">
        <f t="shared" si="72"/>
        <v>0</v>
      </c>
      <c r="V849" s="38" t="b">
        <f t="shared" si="71"/>
        <v>0</v>
      </c>
      <c r="W849" s="203" t="b">
        <f t="shared" si="73"/>
        <v>1</v>
      </c>
      <c r="X849" s="39" t="s">
        <v>26</v>
      </c>
      <c r="Y849" s="40" t="s">
        <v>27</v>
      </c>
      <c r="Z849" s="41">
        <v>16</v>
      </c>
      <c r="AA849" s="42" t="s">
        <v>28</v>
      </c>
      <c r="AB849" s="43" t="s">
        <v>29</v>
      </c>
      <c r="AC849" s="43" t="s">
        <v>29</v>
      </c>
      <c r="AD849" s="183" t="s">
        <v>29</v>
      </c>
      <c r="AE849" s="43" t="s">
        <v>29</v>
      </c>
      <c r="AF849" s="184" t="s">
        <v>30</v>
      </c>
      <c r="AG849" s="43" t="s">
        <v>30</v>
      </c>
      <c r="AH849" s="43" t="s">
        <v>30</v>
      </c>
      <c r="AI849" s="46" t="s">
        <v>29</v>
      </c>
    </row>
    <row r="850" spans="18:35" ht="19.5" customHeight="1">
      <c r="R850" s="35" t="s">
        <v>154</v>
      </c>
      <c r="S850" s="36" t="s">
        <v>587</v>
      </c>
      <c r="T850" s="37" t="s">
        <v>472</v>
      </c>
      <c r="U850" s="206" t="b">
        <f t="shared" si="72"/>
        <v>0</v>
      </c>
      <c r="V850" s="38" t="b">
        <f t="shared" si="71"/>
        <v>0</v>
      </c>
      <c r="W850" s="203" t="b">
        <f t="shared" si="73"/>
        <v>1</v>
      </c>
      <c r="X850" s="39" t="s">
        <v>26</v>
      </c>
      <c r="Y850" s="40" t="s">
        <v>27</v>
      </c>
      <c r="Z850" s="41">
        <v>20</v>
      </c>
      <c r="AA850" s="42" t="s">
        <v>28</v>
      </c>
      <c r="AB850" s="43" t="s">
        <v>29</v>
      </c>
      <c r="AC850" s="43" t="s">
        <v>29</v>
      </c>
      <c r="AD850" s="183" t="s">
        <v>29</v>
      </c>
      <c r="AE850" s="43" t="s">
        <v>29</v>
      </c>
      <c r="AF850" s="184" t="s">
        <v>30</v>
      </c>
      <c r="AG850" s="43" t="s">
        <v>30</v>
      </c>
      <c r="AH850" s="43" t="s">
        <v>30</v>
      </c>
      <c r="AI850" s="46" t="s">
        <v>29</v>
      </c>
    </row>
    <row r="851" spans="18:35" ht="19.5" customHeight="1">
      <c r="R851" s="35" t="s">
        <v>154</v>
      </c>
      <c r="S851" s="36" t="s">
        <v>418</v>
      </c>
      <c r="T851" s="37" t="s">
        <v>472</v>
      </c>
      <c r="U851" s="206" t="b">
        <f t="shared" si="72"/>
        <v>0</v>
      </c>
      <c r="V851" s="38" t="b">
        <f t="shared" si="71"/>
        <v>0</v>
      </c>
      <c r="W851" s="203" t="b">
        <f t="shared" si="73"/>
        <v>1</v>
      </c>
      <c r="X851" s="39" t="s">
        <v>26</v>
      </c>
      <c r="Y851" s="40" t="s">
        <v>27</v>
      </c>
      <c r="Z851" s="41">
        <v>6</v>
      </c>
      <c r="AA851" s="42" t="s">
        <v>28</v>
      </c>
      <c r="AB851" s="43" t="s">
        <v>29</v>
      </c>
      <c r="AC851" s="43" t="s">
        <v>29</v>
      </c>
      <c r="AD851" s="183" t="s">
        <v>29</v>
      </c>
      <c r="AE851" s="43" t="s">
        <v>29</v>
      </c>
      <c r="AF851" s="184" t="s">
        <v>30</v>
      </c>
      <c r="AG851" s="43" t="s">
        <v>30</v>
      </c>
      <c r="AH851" s="43" t="s">
        <v>30</v>
      </c>
      <c r="AI851" s="46" t="s">
        <v>29</v>
      </c>
    </row>
    <row r="852" spans="18:35" ht="19.5" customHeight="1">
      <c r="R852" s="35" t="s">
        <v>154</v>
      </c>
      <c r="S852" s="36" t="s">
        <v>239</v>
      </c>
      <c r="T852" s="37" t="s">
        <v>472</v>
      </c>
      <c r="U852" s="206" t="b">
        <f t="shared" si="72"/>
        <v>0</v>
      </c>
      <c r="V852" s="38" t="b">
        <f t="shared" si="71"/>
        <v>0</v>
      </c>
      <c r="W852" s="203" t="b">
        <f t="shared" si="73"/>
        <v>1</v>
      </c>
      <c r="X852" s="39" t="s">
        <v>26</v>
      </c>
      <c r="Y852" s="40" t="s">
        <v>59</v>
      </c>
      <c r="Z852" s="41">
        <v>9</v>
      </c>
      <c r="AA852" s="42" t="s">
        <v>28</v>
      </c>
      <c r="AB852" s="43" t="s">
        <v>29</v>
      </c>
      <c r="AC852" s="43" t="s">
        <v>29</v>
      </c>
      <c r="AD852" s="183" t="s">
        <v>29</v>
      </c>
      <c r="AE852" s="43" t="s">
        <v>29</v>
      </c>
      <c r="AF852" s="184" t="s">
        <v>30</v>
      </c>
      <c r="AG852" s="43" t="s">
        <v>29</v>
      </c>
      <c r="AH852" s="43" t="s">
        <v>29</v>
      </c>
      <c r="AI852" s="46" t="s">
        <v>29</v>
      </c>
    </row>
    <row r="853" spans="18:35" ht="19.5" customHeight="1">
      <c r="R853" s="35" t="s">
        <v>154</v>
      </c>
      <c r="S853" s="36" t="s">
        <v>429</v>
      </c>
      <c r="T853" s="37" t="s">
        <v>472</v>
      </c>
      <c r="U853" s="206" t="b">
        <f t="shared" si="72"/>
        <v>1</v>
      </c>
      <c r="V853" s="38" t="b">
        <f t="shared" si="71"/>
        <v>1</v>
      </c>
      <c r="W853" s="203" t="b">
        <f t="shared" si="73"/>
        <v>1</v>
      </c>
      <c r="X853" s="39" t="s">
        <v>26</v>
      </c>
      <c r="Y853" s="40" t="s">
        <v>35</v>
      </c>
      <c r="Z853" s="41">
        <v>14</v>
      </c>
      <c r="AA853" s="42" t="s">
        <v>28</v>
      </c>
      <c r="AB853" s="43" t="s">
        <v>29</v>
      </c>
      <c r="AC853" s="43" t="s">
        <v>29</v>
      </c>
      <c r="AD853" s="183" t="s">
        <v>29</v>
      </c>
      <c r="AE853" s="43" t="s">
        <v>29</v>
      </c>
      <c r="AF853" s="184" t="s">
        <v>29</v>
      </c>
      <c r="AG853" s="43" t="s">
        <v>29</v>
      </c>
      <c r="AH853" s="43" t="s">
        <v>29</v>
      </c>
      <c r="AI853" s="46" t="s">
        <v>29</v>
      </c>
    </row>
    <row r="854" spans="18:35" ht="19.5" customHeight="1">
      <c r="R854" s="35" t="s">
        <v>154</v>
      </c>
      <c r="S854" s="36" t="s">
        <v>604</v>
      </c>
      <c r="T854" s="37" t="s">
        <v>472</v>
      </c>
      <c r="U854" s="206" t="b">
        <f t="shared" si="72"/>
        <v>1</v>
      </c>
      <c r="V854" s="38" t="b">
        <f t="shared" si="71"/>
        <v>1</v>
      </c>
      <c r="W854" s="203" t="b">
        <f t="shared" si="73"/>
        <v>1</v>
      </c>
      <c r="X854" s="39" t="s">
        <v>34</v>
      </c>
      <c r="Y854" s="40" t="s">
        <v>35</v>
      </c>
      <c r="Z854" s="41">
        <v>18</v>
      </c>
      <c r="AA854" s="42" t="s">
        <v>28</v>
      </c>
      <c r="AB854" s="43" t="s">
        <v>29</v>
      </c>
      <c r="AC854" s="43" t="s">
        <v>29</v>
      </c>
      <c r="AD854" s="183" t="s">
        <v>29</v>
      </c>
      <c r="AE854" s="43" t="s">
        <v>29</v>
      </c>
      <c r="AF854" s="184" t="s">
        <v>29</v>
      </c>
      <c r="AG854" s="43" t="s">
        <v>29</v>
      </c>
      <c r="AH854" s="43" t="s">
        <v>29</v>
      </c>
      <c r="AI854" s="46" t="s">
        <v>29</v>
      </c>
    </row>
    <row r="855" spans="18:35" ht="19.5" customHeight="1">
      <c r="R855" s="35" t="s">
        <v>154</v>
      </c>
      <c r="S855" s="36" t="s">
        <v>384</v>
      </c>
      <c r="T855" s="37" t="s">
        <v>472</v>
      </c>
      <c r="U855" s="206" t="b">
        <f t="shared" si="72"/>
        <v>0</v>
      </c>
      <c r="V855" s="38" t="b">
        <f t="shared" si="71"/>
        <v>0</v>
      </c>
      <c r="W855" s="203" t="b">
        <f t="shared" si="73"/>
        <v>1</v>
      </c>
      <c r="X855" s="39" t="s">
        <v>34</v>
      </c>
      <c r="Y855" s="40" t="s">
        <v>59</v>
      </c>
      <c r="Z855" s="41">
        <v>15</v>
      </c>
      <c r="AA855" s="42" t="s">
        <v>28</v>
      </c>
      <c r="AB855" s="43" t="s">
        <v>29</v>
      </c>
      <c r="AC855" s="43" t="s">
        <v>29</v>
      </c>
      <c r="AD855" s="183" t="s">
        <v>29</v>
      </c>
      <c r="AE855" s="43" t="s">
        <v>29</v>
      </c>
      <c r="AF855" s="184" t="s">
        <v>30</v>
      </c>
      <c r="AG855" s="43" t="s">
        <v>29</v>
      </c>
      <c r="AH855" s="43" t="s">
        <v>29</v>
      </c>
      <c r="AI855" s="46" t="s">
        <v>29</v>
      </c>
    </row>
    <row r="856" spans="18:35" ht="19.5" customHeight="1">
      <c r="R856" s="35" t="s">
        <v>154</v>
      </c>
      <c r="S856" s="36" t="s">
        <v>389</v>
      </c>
      <c r="T856" s="37" t="s">
        <v>472</v>
      </c>
      <c r="U856" s="206" t="b">
        <f t="shared" si="72"/>
        <v>0</v>
      </c>
      <c r="V856" s="38" t="b">
        <f t="shared" si="71"/>
        <v>0</v>
      </c>
      <c r="W856" s="203" t="b">
        <f t="shared" si="73"/>
        <v>1</v>
      </c>
      <c r="X856" s="39" t="s">
        <v>34</v>
      </c>
      <c r="Y856" s="40" t="s">
        <v>27</v>
      </c>
      <c r="Z856" s="41">
        <v>15</v>
      </c>
      <c r="AA856" s="42" t="s">
        <v>28</v>
      </c>
      <c r="AB856" s="43" t="s">
        <v>29</v>
      </c>
      <c r="AC856" s="43" t="s">
        <v>29</v>
      </c>
      <c r="AD856" s="183" t="s">
        <v>29</v>
      </c>
      <c r="AE856" s="43" t="s">
        <v>29</v>
      </c>
      <c r="AF856" s="184" t="s">
        <v>30</v>
      </c>
      <c r="AG856" s="43" t="s">
        <v>30</v>
      </c>
      <c r="AH856" s="43" t="s">
        <v>30</v>
      </c>
      <c r="AI856" s="46" t="s">
        <v>29</v>
      </c>
    </row>
    <row r="857" spans="18:35" ht="19.5" customHeight="1">
      <c r="R857" s="35" t="s">
        <v>154</v>
      </c>
      <c r="S857" s="36" t="s">
        <v>876</v>
      </c>
      <c r="T857" s="37" t="s">
        <v>472</v>
      </c>
      <c r="U857" s="206" t="b">
        <f t="shared" si="72"/>
        <v>1</v>
      </c>
      <c r="V857" s="38" t="b">
        <f t="shared" si="71"/>
        <v>1</v>
      </c>
      <c r="W857" s="203" t="b">
        <f t="shared" si="73"/>
        <v>1</v>
      </c>
      <c r="X857" s="39" t="s">
        <v>34</v>
      </c>
      <c r="Y857" s="40" t="s">
        <v>35</v>
      </c>
      <c r="Z857" s="41">
        <v>10</v>
      </c>
      <c r="AA857" s="42" t="s">
        <v>28</v>
      </c>
      <c r="AB857" s="43" t="s">
        <v>29</v>
      </c>
      <c r="AC857" s="43" t="s">
        <v>29</v>
      </c>
      <c r="AD857" s="183" t="s">
        <v>29</v>
      </c>
      <c r="AE857" s="43" t="s">
        <v>29</v>
      </c>
      <c r="AF857" s="184" t="s">
        <v>29</v>
      </c>
      <c r="AG857" s="43" t="s">
        <v>29</v>
      </c>
      <c r="AH857" s="43" t="s">
        <v>29</v>
      </c>
      <c r="AI857" s="46" t="s">
        <v>29</v>
      </c>
    </row>
    <row r="858" spans="18:35" ht="19.5" customHeight="1">
      <c r="R858" s="35" t="s">
        <v>154</v>
      </c>
      <c r="S858" s="36" t="s">
        <v>391</v>
      </c>
      <c r="T858" s="37" t="s">
        <v>472</v>
      </c>
      <c r="U858" s="206" t="b">
        <f t="shared" si="72"/>
        <v>0</v>
      </c>
      <c r="V858" s="38" t="b">
        <f t="shared" si="71"/>
        <v>0</v>
      </c>
      <c r="W858" s="203" t="b">
        <f t="shared" si="73"/>
        <v>1</v>
      </c>
      <c r="X858" s="39" t="s">
        <v>34</v>
      </c>
      <c r="Y858" s="40" t="s">
        <v>27</v>
      </c>
      <c r="Z858" s="41">
        <v>6</v>
      </c>
      <c r="AA858" s="42" t="s">
        <v>28</v>
      </c>
      <c r="AB858" s="43" t="s">
        <v>29</v>
      </c>
      <c r="AC858" s="43" t="s">
        <v>29</v>
      </c>
      <c r="AD858" s="183" t="s">
        <v>29</v>
      </c>
      <c r="AE858" s="43" t="s">
        <v>29</v>
      </c>
      <c r="AF858" s="184" t="s">
        <v>30</v>
      </c>
      <c r="AG858" s="43" t="s">
        <v>30</v>
      </c>
      <c r="AH858" s="43" t="s">
        <v>30</v>
      </c>
      <c r="AI858" s="46" t="s">
        <v>29</v>
      </c>
    </row>
    <row r="859" spans="18:35" ht="19.5" customHeight="1">
      <c r="R859" s="35" t="s">
        <v>154</v>
      </c>
      <c r="S859" s="36" t="s">
        <v>578</v>
      </c>
      <c r="T859" s="37" t="s">
        <v>472</v>
      </c>
      <c r="U859" s="206" t="b">
        <f t="shared" si="72"/>
        <v>0</v>
      </c>
      <c r="V859" s="38" t="b">
        <f t="shared" si="71"/>
        <v>0</v>
      </c>
      <c r="W859" s="203" t="b">
        <f t="shared" si="73"/>
        <v>1</v>
      </c>
      <c r="X859" s="39" t="s">
        <v>34</v>
      </c>
      <c r="Y859" s="40" t="s">
        <v>27</v>
      </c>
      <c r="Z859" s="41">
        <v>20</v>
      </c>
      <c r="AA859" s="42" t="s">
        <v>28</v>
      </c>
      <c r="AB859" s="43" t="s">
        <v>29</v>
      </c>
      <c r="AC859" s="43" t="s">
        <v>29</v>
      </c>
      <c r="AD859" s="183" t="s">
        <v>29</v>
      </c>
      <c r="AE859" s="43" t="s">
        <v>29</v>
      </c>
      <c r="AF859" s="184" t="s">
        <v>30</v>
      </c>
      <c r="AG859" s="43" t="s">
        <v>30</v>
      </c>
      <c r="AH859" s="43" t="s">
        <v>30</v>
      </c>
      <c r="AI859" s="46" t="s">
        <v>29</v>
      </c>
    </row>
    <row r="860" spans="18:35" ht="19.5" customHeight="1">
      <c r="R860" s="35" t="s">
        <v>154</v>
      </c>
      <c r="S860" s="36" t="s">
        <v>452</v>
      </c>
      <c r="T860" s="37" t="s">
        <v>472</v>
      </c>
      <c r="U860" s="206" t="b">
        <f t="shared" si="72"/>
        <v>0</v>
      </c>
      <c r="V860" s="38" t="b">
        <f t="shared" si="71"/>
        <v>0</v>
      </c>
      <c r="W860" s="203" t="b">
        <f t="shared" si="73"/>
        <v>1</v>
      </c>
      <c r="X860" s="39" t="s">
        <v>34</v>
      </c>
      <c r="Y860" s="40" t="s">
        <v>59</v>
      </c>
      <c r="Z860" s="41">
        <v>14</v>
      </c>
      <c r="AA860" s="42" t="s">
        <v>28</v>
      </c>
      <c r="AB860" s="43" t="s">
        <v>29</v>
      </c>
      <c r="AC860" s="43" t="s">
        <v>29</v>
      </c>
      <c r="AD860" s="183" t="s">
        <v>29</v>
      </c>
      <c r="AE860" s="43" t="s">
        <v>29</v>
      </c>
      <c r="AF860" s="184" t="s">
        <v>30</v>
      </c>
      <c r="AG860" s="43" t="s">
        <v>29</v>
      </c>
      <c r="AH860" s="43" t="s">
        <v>29</v>
      </c>
      <c r="AI860" s="46" t="s">
        <v>29</v>
      </c>
    </row>
    <row r="861" spans="18:35" ht="19.5" customHeight="1">
      <c r="R861" s="35" t="s">
        <v>154</v>
      </c>
      <c r="S861" s="36" t="s">
        <v>160</v>
      </c>
      <c r="T861" s="37" t="s">
        <v>472</v>
      </c>
      <c r="U861" s="206" t="b">
        <f t="shared" si="72"/>
        <v>1</v>
      </c>
      <c r="V861" s="38" t="b">
        <f t="shared" si="71"/>
        <v>1</v>
      </c>
      <c r="W861" s="203" t="b">
        <f t="shared" si="73"/>
        <v>1</v>
      </c>
      <c r="X861" s="39" t="s">
        <v>34</v>
      </c>
      <c r="Y861" s="40" t="s">
        <v>35</v>
      </c>
      <c r="Z861" s="41">
        <v>20</v>
      </c>
      <c r="AA861" s="42" t="s">
        <v>28</v>
      </c>
      <c r="AB861" s="43" t="s">
        <v>29</v>
      </c>
      <c r="AC861" s="43" t="s">
        <v>29</v>
      </c>
      <c r="AD861" s="183" t="s">
        <v>29</v>
      </c>
      <c r="AE861" s="43" t="s">
        <v>29</v>
      </c>
      <c r="AF861" s="184" t="s">
        <v>29</v>
      </c>
      <c r="AG861" s="43" t="s">
        <v>29</v>
      </c>
      <c r="AH861" s="43" t="s">
        <v>29</v>
      </c>
      <c r="AI861" s="46" t="s">
        <v>29</v>
      </c>
    </row>
    <row r="862" spans="18:35" ht="19.5" customHeight="1">
      <c r="R862" s="35" t="s">
        <v>154</v>
      </c>
      <c r="S862" s="36" t="s">
        <v>582</v>
      </c>
      <c r="T862" s="37" t="s">
        <v>472</v>
      </c>
      <c r="U862" s="206" t="b">
        <f t="shared" si="72"/>
        <v>1</v>
      </c>
      <c r="V862" s="38" t="b">
        <f t="shared" si="71"/>
        <v>1</v>
      </c>
      <c r="W862" s="203" t="b">
        <f t="shared" si="73"/>
        <v>1</v>
      </c>
      <c r="X862" s="39" t="s">
        <v>34</v>
      </c>
      <c r="Y862" s="40" t="s">
        <v>35</v>
      </c>
      <c r="Z862" s="41">
        <v>7</v>
      </c>
      <c r="AA862" s="42" t="s">
        <v>28</v>
      </c>
      <c r="AB862" s="43" t="s">
        <v>29</v>
      </c>
      <c r="AC862" s="43" t="s">
        <v>29</v>
      </c>
      <c r="AD862" s="183" t="s">
        <v>29</v>
      </c>
      <c r="AE862" s="43" t="s">
        <v>29</v>
      </c>
      <c r="AF862" s="184" t="s">
        <v>29</v>
      </c>
      <c r="AG862" s="43" t="s">
        <v>29</v>
      </c>
      <c r="AH862" s="43" t="s">
        <v>29</v>
      </c>
      <c r="AI862" s="46" t="s">
        <v>29</v>
      </c>
    </row>
    <row r="863" spans="18:35" ht="19.5" customHeight="1">
      <c r="R863" s="35" t="s">
        <v>154</v>
      </c>
      <c r="S863" s="36" t="s">
        <v>877</v>
      </c>
      <c r="T863" s="37" t="s">
        <v>472</v>
      </c>
      <c r="U863" s="206" t="b">
        <f t="shared" si="72"/>
        <v>1</v>
      </c>
      <c r="V863" s="38" t="b">
        <f t="shared" si="71"/>
        <v>1</v>
      </c>
      <c r="W863" s="203" t="b">
        <f t="shared" si="73"/>
        <v>1</v>
      </c>
      <c r="X863" s="39" t="s">
        <v>34</v>
      </c>
      <c r="Y863" s="40" t="s">
        <v>35</v>
      </c>
      <c r="Z863" s="41">
        <v>8</v>
      </c>
      <c r="AA863" s="42" t="s">
        <v>28</v>
      </c>
      <c r="AB863" s="43" t="s">
        <v>29</v>
      </c>
      <c r="AC863" s="43" t="s">
        <v>29</v>
      </c>
      <c r="AD863" s="183" t="s">
        <v>29</v>
      </c>
      <c r="AE863" s="43" t="s">
        <v>29</v>
      </c>
      <c r="AF863" s="184" t="s">
        <v>29</v>
      </c>
      <c r="AG863" s="43" t="s">
        <v>29</v>
      </c>
      <c r="AH863" s="43" t="s">
        <v>29</v>
      </c>
      <c r="AI863" s="46" t="s">
        <v>29</v>
      </c>
    </row>
    <row r="864" spans="18:35" ht="19.5" customHeight="1">
      <c r="R864" s="35" t="s">
        <v>154</v>
      </c>
      <c r="S864" s="36" t="s">
        <v>878</v>
      </c>
      <c r="T864" s="37" t="s">
        <v>472</v>
      </c>
      <c r="U864" s="206" t="b">
        <f t="shared" si="72"/>
        <v>1</v>
      </c>
      <c r="V864" s="38" t="b">
        <f t="shared" si="71"/>
        <v>1</v>
      </c>
      <c r="W864" s="203" t="b">
        <f t="shared" si="73"/>
        <v>1</v>
      </c>
      <c r="X864" s="39" t="s">
        <v>34</v>
      </c>
      <c r="Y864" s="40" t="s">
        <v>35</v>
      </c>
      <c r="Z864" s="41">
        <v>8</v>
      </c>
      <c r="AA864" s="42" t="s">
        <v>28</v>
      </c>
      <c r="AB864" s="43" t="s">
        <v>29</v>
      </c>
      <c r="AC864" s="43" t="s">
        <v>29</v>
      </c>
      <c r="AD864" s="183" t="s">
        <v>29</v>
      </c>
      <c r="AE864" s="43" t="s">
        <v>29</v>
      </c>
      <c r="AF864" s="184" t="s">
        <v>29</v>
      </c>
      <c r="AG864" s="43" t="s">
        <v>29</v>
      </c>
      <c r="AH864" s="43" t="s">
        <v>29</v>
      </c>
      <c r="AI864" s="46" t="s">
        <v>29</v>
      </c>
    </row>
    <row r="865" spans="18:35" ht="19.5" customHeight="1">
      <c r="R865" s="35" t="s">
        <v>154</v>
      </c>
      <c r="S865" s="36" t="s">
        <v>597</v>
      </c>
      <c r="T865" s="37" t="s">
        <v>472</v>
      </c>
      <c r="U865" s="206" t="b">
        <f t="shared" si="72"/>
        <v>1</v>
      </c>
      <c r="V865" s="38" t="b">
        <f t="shared" si="71"/>
        <v>1</v>
      </c>
      <c r="W865" s="203" t="b">
        <f t="shared" si="73"/>
        <v>1</v>
      </c>
      <c r="X865" s="39" t="s">
        <v>34</v>
      </c>
      <c r="Y865" s="40" t="s">
        <v>35</v>
      </c>
      <c r="Z865" s="41">
        <v>8</v>
      </c>
      <c r="AA865" s="42" t="s">
        <v>28</v>
      </c>
      <c r="AB865" s="43" t="s">
        <v>29</v>
      </c>
      <c r="AC865" s="43" t="s">
        <v>29</v>
      </c>
      <c r="AD865" s="183" t="s">
        <v>29</v>
      </c>
      <c r="AE865" s="43" t="s">
        <v>29</v>
      </c>
      <c r="AF865" s="184" t="s">
        <v>29</v>
      </c>
      <c r="AG865" s="43" t="s">
        <v>29</v>
      </c>
      <c r="AH865" s="43" t="s">
        <v>29</v>
      </c>
      <c r="AI865" s="46" t="s">
        <v>29</v>
      </c>
    </row>
    <row r="866" spans="18:35" ht="19.5" customHeight="1">
      <c r="R866" s="35" t="s">
        <v>154</v>
      </c>
      <c r="S866" s="36" t="s">
        <v>879</v>
      </c>
      <c r="T866" s="37" t="s">
        <v>472</v>
      </c>
      <c r="U866" s="206" t="b">
        <f t="shared" si="72"/>
        <v>1</v>
      </c>
      <c r="V866" s="38" t="b">
        <f t="shared" si="71"/>
        <v>1</v>
      </c>
      <c r="W866" s="203" t="b">
        <f t="shared" si="73"/>
        <v>1</v>
      </c>
      <c r="X866" s="39" t="s">
        <v>34</v>
      </c>
      <c r="Y866" s="40" t="s">
        <v>35</v>
      </c>
      <c r="Z866" s="41">
        <v>18</v>
      </c>
      <c r="AA866" s="42" t="s">
        <v>28</v>
      </c>
      <c r="AB866" s="43" t="s">
        <v>29</v>
      </c>
      <c r="AC866" s="43" t="s">
        <v>29</v>
      </c>
      <c r="AD866" s="183" t="s">
        <v>29</v>
      </c>
      <c r="AE866" s="43" t="s">
        <v>29</v>
      </c>
      <c r="AF866" s="184" t="s">
        <v>29</v>
      </c>
      <c r="AG866" s="43" t="s">
        <v>29</v>
      </c>
      <c r="AH866" s="43" t="s">
        <v>29</v>
      </c>
      <c r="AI866" s="46" t="s">
        <v>29</v>
      </c>
    </row>
    <row r="867" spans="18:35" ht="19.5" customHeight="1">
      <c r="R867" s="35" t="s">
        <v>154</v>
      </c>
      <c r="S867" s="36" t="s">
        <v>880</v>
      </c>
      <c r="T867" s="37" t="s">
        <v>472</v>
      </c>
      <c r="U867" s="206" t="b">
        <f t="shared" si="72"/>
        <v>1</v>
      </c>
      <c r="V867" s="38" t="b">
        <f t="shared" si="71"/>
        <v>1</v>
      </c>
      <c r="W867" s="203" t="b">
        <f t="shared" si="73"/>
        <v>1</v>
      </c>
      <c r="X867" s="39" t="s">
        <v>34</v>
      </c>
      <c r="Y867" s="40" t="s">
        <v>35</v>
      </c>
      <c r="Z867" s="41">
        <v>9</v>
      </c>
      <c r="AA867" s="42" t="s">
        <v>28</v>
      </c>
      <c r="AB867" s="43" t="s">
        <v>29</v>
      </c>
      <c r="AC867" s="43" t="s">
        <v>29</v>
      </c>
      <c r="AD867" s="183" t="s">
        <v>29</v>
      </c>
      <c r="AE867" s="43" t="s">
        <v>29</v>
      </c>
      <c r="AF867" s="184" t="s">
        <v>29</v>
      </c>
      <c r="AG867" s="43" t="s">
        <v>29</v>
      </c>
      <c r="AH867" s="43" t="s">
        <v>29</v>
      </c>
      <c r="AI867" s="46" t="s">
        <v>29</v>
      </c>
    </row>
    <row r="868" spans="18:35" ht="19.5" customHeight="1">
      <c r="R868" s="35" t="s">
        <v>154</v>
      </c>
      <c r="S868" s="36" t="s">
        <v>881</v>
      </c>
      <c r="T868" s="37" t="s">
        <v>472</v>
      </c>
      <c r="U868" s="206" t="b">
        <f t="shared" si="72"/>
        <v>0</v>
      </c>
      <c r="V868" s="38" t="b">
        <f t="shared" si="71"/>
        <v>0</v>
      </c>
      <c r="W868" s="203" t="b">
        <f t="shared" si="73"/>
        <v>1</v>
      </c>
      <c r="X868" s="39" t="s">
        <v>34</v>
      </c>
      <c r="Y868" s="40" t="s">
        <v>27</v>
      </c>
      <c r="Z868" s="41">
        <v>16</v>
      </c>
      <c r="AA868" s="42" t="s">
        <v>28</v>
      </c>
      <c r="AB868" s="43" t="s">
        <v>29</v>
      </c>
      <c r="AC868" s="43" t="s">
        <v>29</v>
      </c>
      <c r="AD868" s="183" t="s">
        <v>29</v>
      </c>
      <c r="AE868" s="43" t="s">
        <v>29</v>
      </c>
      <c r="AF868" s="184" t="s">
        <v>30</v>
      </c>
      <c r="AG868" s="43" t="s">
        <v>30</v>
      </c>
      <c r="AH868" s="43" t="s">
        <v>30</v>
      </c>
      <c r="AI868" s="46" t="s">
        <v>29</v>
      </c>
    </row>
    <row r="869" spans="18:35" ht="19.5" customHeight="1">
      <c r="R869" s="35" t="s">
        <v>154</v>
      </c>
      <c r="S869" s="36" t="s">
        <v>598</v>
      </c>
      <c r="T869" s="37" t="s">
        <v>472</v>
      </c>
      <c r="U869" s="206" t="b">
        <f t="shared" si="72"/>
        <v>0</v>
      </c>
      <c r="V869" s="38" t="b">
        <f t="shared" si="71"/>
        <v>0</v>
      </c>
      <c r="W869" s="203" t="b">
        <f t="shared" si="73"/>
        <v>1</v>
      </c>
      <c r="X869" s="39" t="s">
        <v>34</v>
      </c>
      <c r="Y869" s="40" t="s">
        <v>27</v>
      </c>
      <c r="Z869" s="41">
        <v>10</v>
      </c>
      <c r="AA869" s="42" t="s">
        <v>28</v>
      </c>
      <c r="AB869" s="43" t="s">
        <v>29</v>
      </c>
      <c r="AC869" s="43" t="s">
        <v>29</v>
      </c>
      <c r="AD869" s="183" t="s">
        <v>29</v>
      </c>
      <c r="AE869" s="43" t="s">
        <v>29</v>
      </c>
      <c r="AF869" s="184" t="s">
        <v>30</v>
      </c>
      <c r="AG869" s="43" t="s">
        <v>30</v>
      </c>
      <c r="AH869" s="43" t="s">
        <v>30</v>
      </c>
      <c r="AI869" s="46" t="s">
        <v>29</v>
      </c>
    </row>
    <row r="870" spans="18:35" ht="19.5" customHeight="1">
      <c r="R870" s="35" t="s">
        <v>154</v>
      </c>
      <c r="S870" s="36" t="s">
        <v>556</v>
      </c>
      <c r="T870" s="37" t="s">
        <v>472</v>
      </c>
      <c r="U870" s="206" t="b">
        <f t="shared" si="72"/>
        <v>0</v>
      </c>
      <c r="V870" s="38" t="b">
        <f t="shared" si="71"/>
        <v>0</v>
      </c>
      <c r="W870" s="203" t="b">
        <f t="shared" si="73"/>
        <v>1</v>
      </c>
      <c r="X870" s="39" t="s">
        <v>34</v>
      </c>
      <c r="Y870" s="40" t="s">
        <v>27</v>
      </c>
      <c r="Z870" s="41">
        <v>65</v>
      </c>
      <c r="AA870" s="42" t="s">
        <v>28</v>
      </c>
      <c r="AB870" s="43" t="s">
        <v>29</v>
      </c>
      <c r="AC870" s="43" t="s">
        <v>29</v>
      </c>
      <c r="AD870" s="183" t="s">
        <v>29</v>
      </c>
      <c r="AE870" s="43" t="s">
        <v>29</v>
      </c>
      <c r="AF870" s="184" t="s">
        <v>30</v>
      </c>
      <c r="AG870" s="43" t="s">
        <v>30</v>
      </c>
      <c r="AH870" s="43" t="s">
        <v>30</v>
      </c>
      <c r="AI870" s="46" t="s">
        <v>29</v>
      </c>
    </row>
    <row r="871" spans="18:35" ht="19.5" customHeight="1">
      <c r="R871" s="35" t="s">
        <v>154</v>
      </c>
      <c r="S871" s="36" t="s">
        <v>431</v>
      </c>
      <c r="T871" s="37" t="s">
        <v>472</v>
      </c>
      <c r="U871" s="206" t="b">
        <f t="shared" si="72"/>
        <v>0</v>
      </c>
      <c r="V871" s="38" t="b">
        <f t="shared" si="71"/>
        <v>0</v>
      </c>
      <c r="W871" s="203" t="b">
        <f t="shared" si="73"/>
        <v>1</v>
      </c>
      <c r="X871" s="39" t="s">
        <v>34</v>
      </c>
      <c r="Y871" s="40" t="s">
        <v>27</v>
      </c>
      <c r="Z871" s="41">
        <v>6</v>
      </c>
      <c r="AA871" s="42" t="s">
        <v>28</v>
      </c>
      <c r="AB871" s="43" t="s">
        <v>29</v>
      </c>
      <c r="AC871" s="43" t="s">
        <v>29</v>
      </c>
      <c r="AD871" s="183" t="s">
        <v>29</v>
      </c>
      <c r="AE871" s="43" t="s">
        <v>29</v>
      </c>
      <c r="AF871" s="184" t="s">
        <v>30</v>
      </c>
      <c r="AG871" s="43" t="s">
        <v>30</v>
      </c>
      <c r="AH871" s="43" t="s">
        <v>30</v>
      </c>
      <c r="AI871" s="46" t="s">
        <v>29</v>
      </c>
    </row>
    <row r="872" spans="18:35" ht="19.5" customHeight="1">
      <c r="R872" s="35" t="s">
        <v>154</v>
      </c>
      <c r="S872" s="36" t="s">
        <v>725</v>
      </c>
      <c r="T872" s="37" t="s">
        <v>472</v>
      </c>
      <c r="U872" s="206" t="b">
        <f t="shared" si="72"/>
        <v>0</v>
      </c>
      <c r="V872" s="38" t="b">
        <f t="shared" si="71"/>
        <v>0</v>
      </c>
      <c r="W872" s="203" t="b">
        <f t="shared" si="73"/>
        <v>1</v>
      </c>
      <c r="X872" s="39" t="s">
        <v>34</v>
      </c>
      <c r="Y872" s="40" t="s">
        <v>27</v>
      </c>
      <c r="Z872" s="41">
        <v>11</v>
      </c>
      <c r="AA872" s="42" t="s">
        <v>28</v>
      </c>
      <c r="AB872" s="43" t="s">
        <v>29</v>
      </c>
      <c r="AC872" s="43" t="s">
        <v>29</v>
      </c>
      <c r="AD872" s="183" t="s">
        <v>29</v>
      </c>
      <c r="AE872" s="43" t="s">
        <v>29</v>
      </c>
      <c r="AF872" s="184" t="s">
        <v>30</v>
      </c>
      <c r="AG872" s="43" t="s">
        <v>30</v>
      </c>
      <c r="AH872" s="43" t="s">
        <v>30</v>
      </c>
      <c r="AI872" s="46" t="s">
        <v>29</v>
      </c>
    </row>
    <row r="873" spans="18:35" ht="19.5" customHeight="1">
      <c r="R873" s="35" t="s">
        <v>882</v>
      </c>
      <c r="S873" s="36" t="s">
        <v>528</v>
      </c>
      <c r="T873" s="37" t="s">
        <v>472</v>
      </c>
      <c r="U873" s="206" t="b">
        <f t="shared" si="72"/>
        <v>0</v>
      </c>
      <c r="V873" s="38" t="b">
        <f t="shared" si="71"/>
        <v>0</v>
      </c>
      <c r="W873" s="203" t="b">
        <f t="shared" si="73"/>
        <v>1</v>
      </c>
      <c r="X873" s="39" t="s">
        <v>26</v>
      </c>
      <c r="Y873" s="40" t="s">
        <v>41</v>
      </c>
      <c r="Z873" s="41">
        <v>6</v>
      </c>
      <c r="AA873" s="42" t="s">
        <v>28</v>
      </c>
      <c r="AB873" s="43" t="s">
        <v>29</v>
      </c>
      <c r="AC873" s="43" t="s">
        <v>29</v>
      </c>
      <c r="AD873" s="183" t="s">
        <v>29</v>
      </c>
      <c r="AE873" s="43" t="s">
        <v>29</v>
      </c>
      <c r="AF873" s="184" t="s">
        <v>29</v>
      </c>
      <c r="AG873" s="43" t="s">
        <v>30</v>
      </c>
      <c r="AH873" s="43" t="s">
        <v>30</v>
      </c>
      <c r="AI873" s="46" t="s">
        <v>29</v>
      </c>
    </row>
    <row r="874" spans="18:35" ht="19.5" customHeight="1">
      <c r="R874" s="35" t="s">
        <v>882</v>
      </c>
      <c r="S874" s="36" t="s">
        <v>303</v>
      </c>
      <c r="T874" s="37" t="s">
        <v>472</v>
      </c>
      <c r="U874" s="206" t="b">
        <f t="shared" si="72"/>
        <v>0</v>
      </c>
      <c r="V874" s="38" t="b">
        <f t="shared" ref="V874:V937" si="74">IF(COUNTIF($J$15:$K$19,$Y874)=0,IF(COUNTIF($L$15:$M$19,$Y874)=0,IF(VLOOKUP($Y874,$N$15:$O$19,2,FALSE)="가 능",TRUE,FALSE),IF(VLOOKUP($Y874,$L$15:$M$19,2,FALSE)="가 능",TRUE,FALSE)),IF(VLOOKUP($Y874,$J$15:$K$19,2,FALSE)="가 능",TRUE,FALSE))</f>
        <v>0</v>
      </c>
      <c r="W874" s="203" t="b">
        <f t="shared" si="73"/>
        <v>1</v>
      </c>
      <c r="X874" s="39" t="s">
        <v>26</v>
      </c>
      <c r="Y874" s="40" t="s">
        <v>41</v>
      </c>
      <c r="Z874" s="41">
        <v>9</v>
      </c>
      <c r="AA874" s="42" t="s">
        <v>28</v>
      </c>
      <c r="AB874" s="43" t="s">
        <v>29</v>
      </c>
      <c r="AC874" s="43" t="s">
        <v>29</v>
      </c>
      <c r="AD874" s="183" t="s">
        <v>29</v>
      </c>
      <c r="AE874" s="43" t="s">
        <v>29</v>
      </c>
      <c r="AF874" s="184" t="s">
        <v>29</v>
      </c>
      <c r="AG874" s="43" t="s">
        <v>30</v>
      </c>
      <c r="AH874" s="43" t="s">
        <v>30</v>
      </c>
      <c r="AI874" s="46" t="s">
        <v>29</v>
      </c>
    </row>
    <row r="875" spans="18:35" ht="19.5" customHeight="1">
      <c r="R875" s="35" t="s">
        <v>882</v>
      </c>
      <c r="S875" s="36" t="s">
        <v>883</v>
      </c>
      <c r="T875" s="37" t="s">
        <v>472</v>
      </c>
      <c r="U875" s="206" t="b">
        <f t="shared" si="72"/>
        <v>0</v>
      </c>
      <c r="V875" s="38" t="b">
        <f t="shared" si="74"/>
        <v>0</v>
      </c>
      <c r="W875" s="203" t="b">
        <f t="shared" si="73"/>
        <v>1</v>
      </c>
      <c r="X875" s="39" t="s">
        <v>26</v>
      </c>
      <c r="Y875" s="40" t="s">
        <v>41</v>
      </c>
      <c r="Z875" s="41">
        <v>20</v>
      </c>
      <c r="AA875" s="42" t="s">
        <v>28</v>
      </c>
      <c r="AB875" s="43" t="s">
        <v>29</v>
      </c>
      <c r="AC875" s="43" t="s">
        <v>29</v>
      </c>
      <c r="AD875" s="183" t="s">
        <v>29</v>
      </c>
      <c r="AE875" s="43" t="s">
        <v>29</v>
      </c>
      <c r="AF875" s="184" t="s">
        <v>29</v>
      </c>
      <c r="AG875" s="43" t="s">
        <v>30</v>
      </c>
      <c r="AH875" s="43" t="s">
        <v>30</v>
      </c>
      <c r="AI875" s="46" t="s">
        <v>29</v>
      </c>
    </row>
    <row r="876" spans="18:35" ht="19.5" customHeight="1">
      <c r="R876" s="35" t="s">
        <v>882</v>
      </c>
      <c r="S876" s="36" t="s">
        <v>884</v>
      </c>
      <c r="T876" s="37" t="s">
        <v>472</v>
      </c>
      <c r="U876" s="206" t="b">
        <f t="shared" si="72"/>
        <v>0</v>
      </c>
      <c r="V876" s="38" t="b">
        <f t="shared" si="74"/>
        <v>0</v>
      </c>
      <c r="W876" s="203" t="b">
        <f t="shared" si="73"/>
        <v>1</v>
      </c>
      <c r="X876" s="39" t="s">
        <v>26</v>
      </c>
      <c r="Y876" s="40" t="s">
        <v>41</v>
      </c>
      <c r="Z876" s="41">
        <v>5</v>
      </c>
      <c r="AA876" s="42" t="s">
        <v>28</v>
      </c>
      <c r="AB876" s="43" t="s">
        <v>29</v>
      </c>
      <c r="AC876" s="43" t="s">
        <v>29</v>
      </c>
      <c r="AD876" s="183" t="s">
        <v>29</v>
      </c>
      <c r="AE876" s="43" t="s">
        <v>29</v>
      </c>
      <c r="AF876" s="184" t="s">
        <v>29</v>
      </c>
      <c r="AG876" s="43" t="s">
        <v>30</v>
      </c>
      <c r="AH876" s="43" t="s">
        <v>30</v>
      </c>
      <c r="AI876" s="46" t="s">
        <v>29</v>
      </c>
    </row>
    <row r="877" spans="18:35" ht="19.5" customHeight="1">
      <c r="R877" s="35" t="s">
        <v>882</v>
      </c>
      <c r="S877" s="36" t="s">
        <v>885</v>
      </c>
      <c r="T877" s="37" t="s">
        <v>472</v>
      </c>
      <c r="U877" s="206" t="b">
        <f t="shared" si="72"/>
        <v>0</v>
      </c>
      <c r="V877" s="38" t="b">
        <f t="shared" si="74"/>
        <v>0</v>
      </c>
      <c r="W877" s="203" t="b">
        <f t="shared" si="73"/>
        <v>1</v>
      </c>
      <c r="X877" s="39" t="s">
        <v>26</v>
      </c>
      <c r="Y877" s="40" t="s">
        <v>41</v>
      </c>
      <c r="Z877" s="41">
        <v>11</v>
      </c>
      <c r="AA877" s="42" t="s">
        <v>28</v>
      </c>
      <c r="AB877" s="43" t="s">
        <v>29</v>
      </c>
      <c r="AC877" s="43" t="s">
        <v>29</v>
      </c>
      <c r="AD877" s="183" t="s">
        <v>29</v>
      </c>
      <c r="AE877" s="43" t="s">
        <v>29</v>
      </c>
      <c r="AF877" s="184" t="s">
        <v>29</v>
      </c>
      <c r="AG877" s="43" t="s">
        <v>30</v>
      </c>
      <c r="AH877" s="43" t="s">
        <v>30</v>
      </c>
      <c r="AI877" s="46" t="s">
        <v>29</v>
      </c>
    </row>
    <row r="878" spans="18:35" ht="19.5" customHeight="1">
      <c r="R878" s="35" t="s">
        <v>882</v>
      </c>
      <c r="S878" s="36" t="s">
        <v>520</v>
      </c>
      <c r="T878" s="37" t="s">
        <v>472</v>
      </c>
      <c r="U878" s="206" t="b">
        <f t="shared" si="72"/>
        <v>0</v>
      </c>
      <c r="V878" s="38" t="b">
        <f t="shared" si="74"/>
        <v>0</v>
      </c>
      <c r="W878" s="203" t="b">
        <f t="shared" si="73"/>
        <v>1</v>
      </c>
      <c r="X878" s="39" t="s">
        <v>26</v>
      </c>
      <c r="Y878" s="40" t="s">
        <v>41</v>
      </c>
      <c r="Z878" s="41">
        <v>38</v>
      </c>
      <c r="AA878" s="42" t="s">
        <v>28</v>
      </c>
      <c r="AB878" s="43" t="s">
        <v>29</v>
      </c>
      <c r="AC878" s="43" t="s">
        <v>29</v>
      </c>
      <c r="AD878" s="183" t="s">
        <v>29</v>
      </c>
      <c r="AE878" s="43" t="s">
        <v>29</v>
      </c>
      <c r="AF878" s="184" t="s">
        <v>29</v>
      </c>
      <c r="AG878" s="43" t="s">
        <v>30</v>
      </c>
      <c r="AH878" s="43" t="s">
        <v>30</v>
      </c>
      <c r="AI878" s="46" t="s">
        <v>29</v>
      </c>
    </row>
    <row r="879" spans="18:35" ht="19.5" customHeight="1">
      <c r="R879" s="35" t="s">
        <v>882</v>
      </c>
      <c r="S879" s="36" t="s">
        <v>886</v>
      </c>
      <c r="T879" s="37" t="s">
        <v>472</v>
      </c>
      <c r="U879" s="206" t="b">
        <f t="shared" si="72"/>
        <v>0</v>
      </c>
      <c r="V879" s="38" t="b">
        <f t="shared" si="74"/>
        <v>0</v>
      </c>
      <c r="W879" s="203" t="b">
        <f t="shared" si="73"/>
        <v>1</v>
      </c>
      <c r="X879" s="39" t="s">
        <v>26</v>
      </c>
      <c r="Y879" s="40" t="s">
        <v>41</v>
      </c>
      <c r="Z879" s="41">
        <v>14</v>
      </c>
      <c r="AA879" s="42" t="s">
        <v>28</v>
      </c>
      <c r="AB879" s="43" t="s">
        <v>29</v>
      </c>
      <c r="AC879" s="43" t="s">
        <v>29</v>
      </c>
      <c r="AD879" s="183" t="s">
        <v>29</v>
      </c>
      <c r="AE879" s="43" t="s">
        <v>29</v>
      </c>
      <c r="AF879" s="184" t="s">
        <v>29</v>
      </c>
      <c r="AG879" s="43" t="s">
        <v>30</v>
      </c>
      <c r="AH879" s="43" t="s">
        <v>30</v>
      </c>
      <c r="AI879" s="46" t="s">
        <v>29</v>
      </c>
    </row>
    <row r="880" spans="18:35" ht="19.5" customHeight="1">
      <c r="R880" s="35" t="s">
        <v>882</v>
      </c>
      <c r="S880" s="36" t="s">
        <v>887</v>
      </c>
      <c r="T880" s="37" t="s">
        <v>472</v>
      </c>
      <c r="U880" s="206" t="b">
        <f t="shared" si="72"/>
        <v>0</v>
      </c>
      <c r="V880" s="38" t="b">
        <f t="shared" si="74"/>
        <v>0</v>
      </c>
      <c r="W880" s="203" t="b">
        <f t="shared" si="73"/>
        <v>1</v>
      </c>
      <c r="X880" s="39" t="s">
        <v>26</v>
      </c>
      <c r="Y880" s="40" t="s">
        <v>41</v>
      </c>
      <c r="Z880" s="41">
        <v>5</v>
      </c>
      <c r="AA880" s="42" t="s">
        <v>28</v>
      </c>
      <c r="AB880" s="43" t="s">
        <v>29</v>
      </c>
      <c r="AC880" s="43" t="s">
        <v>29</v>
      </c>
      <c r="AD880" s="183" t="s">
        <v>29</v>
      </c>
      <c r="AE880" s="43" t="s">
        <v>29</v>
      </c>
      <c r="AF880" s="184" t="s">
        <v>29</v>
      </c>
      <c r="AG880" s="43" t="s">
        <v>30</v>
      </c>
      <c r="AH880" s="43" t="s">
        <v>30</v>
      </c>
      <c r="AI880" s="46" t="s">
        <v>29</v>
      </c>
    </row>
    <row r="881" spans="18:35" ht="19.5" customHeight="1">
      <c r="R881" s="35" t="s">
        <v>882</v>
      </c>
      <c r="S881" s="36" t="s">
        <v>888</v>
      </c>
      <c r="T881" s="37" t="s">
        <v>472</v>
      </c>
      <c r="U881" s="206" t="b">
        <f t="shared" si="72"/>
        <v>0</v>
      </c>
      <c r="V881" s="38" t="b">
        <f t="shared" si="74"/>
        <v>0</v>
      </c>
      <c r="W881" s="203" t="b">
        <f t="shared" si="73"/>
        <v>1</v>
      </c>
      <c r="X881" s="39" t="s">
        <v>26</v>
      </c>
      <c r="Y881" s="40" t="s">
        <v>41</v>
      </c>
      <c r="Z881" s="41">
        <v>6</v>
      </c>
      <c r="AA881" s="42" t="s">
        <v>28</v>
      </c>
      <c r="AB881" s="43" t="s">
        <v>29</v>
      </c>
      <c r="AC881" s="43" t="s">
        <v>29</v>
      </c>
      <c r="AD881" s="183" t="s">
        <v>29</v>
      </c>
      <c r="AE881" s="43" t="s">
        <v>29</v>
      </c>
      <c r="AF881" s="184" t="s">
        <v>29</v>
      </c>
      <c r="AG881" s="43" t="s">
        <v>30</v>
      </c>
      <c r="AH881" s="43" t="s">
        <v>30</v>
      </c>
      <c r="AI881" s="46" t="s">
        <v>29</v>
      </c>
    </row>
    <row r="882" spans="18:35" ht="19.5" customHeight="1">
      <c r="R882" s="35" t="s">
        <v>882</v>
      </c>
      <c r="S882" s="36" t="s">
        <v>889</v>
      </c>
      <c r="T882" s="37" t="s">
        <v>472</v>
      </c>
      <c r="U882" s="206" t="b">
        <f t="shared" si="72"/>
        <v>1</v>
      </c>
      <c r="V882" s="38" t="b">
        <f t="shared" si="74"/>
        <v>1</v>
      </c>
      <c r="W882" s="203" t="b">
        <f t="shared" si="73"/>
        <v>1</v>
      </c>
      <c r="X882" s="39" t="s">
        <v>34</v>
      </c>
      <c r="Y882" s="40" t="s">
        <v>35</v>
      </c>
      <c r="Z882" s="41">
        <v>260</v>
      </c>
      <c r="AA882" s="42" t="s">
        <v>28</v>
      </c>
      <c r="AB882" s="43" t="s">
        <v>29</v>
      </c>
      <c r="AC882" s="43" t="s">
        <v>29</v>
      </c>
      <c r="AD882" s="183" t="s">
        <v>29</v>
      </c>
      <c r="AE882" s="43" t="s">
        <v>29</v>
      </c>
      <c r="AF882" s="184" t="s">
        <v>29</v>
      </c>
      <c r="AG882" s="43" t="s">
        <v>29</v>
      </c>
      <c r="AH882" s="43" t="s">
        <v>29</v>
      </c>
      <c r="AI882" s="46" t="s">
        <v>29</v>
      </c>
    </row>
    <row r="883" spans="18:35" ht="19.5" customHeight="1">
      <c r="R883" s="35" t="s">
        <v>890</v>
      </c>
      <c r="S883" s="36" t="s">
        <v>891</v>
      </c>
      <c r="T883" s="37" t="s">
        <v>472</v>
      </c>
      <c r="U883" s="206" t="b">
        <f t="shared" si="72"/>
        <v>1</v>
      </c>
      <c r="V883" s="38" t="b">
        <f t="shared" si="74"/>
        <v>1</v>
      </c>
      <c r="W883" s="203" t="b">
        <f t="shared" si="73"/>
        <v>1</v>
      </c>
      <c r="X883" s="39" t="s">
        <v>26</v>
      </c>
      <c r="Y883" s="40" t="s">
        <v>35</v>
      </c>
      <c r="Z883" s="41">
        <v>20</v>
      </c>
      <c r="AA883" s="42" t="s">
        <v>28</v>
      </c>
      <c r="AB883" s="43" t="s">
        <v>29</v>
      </c>
      <c r="AC883" s="43" t="s">
        <v>29</v>
      </c>
      <c r="AD883" s="183" t="s">
        <v>29</v>
      </c>
      <c r="AE883" s="43" t="s">
        <v>29</v>
      </c>
      <c r="AF883" s="184" t="s">
        <v>29</v>
      </c>
      <c r="AG883" s="43" t="s">
        <v>29</v>
      </c>
      <c r="AH883" s="43" t="s">
        <v>29</v>
      </c>
      <c r="AI883" s="46" t="s">
        <v>29</v>
      </c>
    </row>
    <row r="884" spans="18:35" ht="19.5" customHeight="1">
      <c r="R884" s="35" t="s">
        <v>890</v>
      </c>
      <c r="S884" s="36" t="s">
        <v>892</v>
      </c>
      <c r="T884" s="37" t="s">
        <v>472</v>
      </c>
      <c r="U884" s="206" t="b">
        <f t="shared" si="72"/>
        <v>0</v>
      </c>
      <c r="V884" s="38" t="b">
        <f t="shared" si="74"/>
        <v>0</v>
      </c>
      <c r="W884" s="203" t="b">
        <f t="shared" si="73"/>
        <v>1</v>
      </c>
      <c r="X884" s="39" t="s">
        <v>34</v>
      </c>
      <c r="Y884" s="40" t="s">
        <v>41</v>
      </c>
      <c r="Z884" s="41">
        <v>12</v>
      </c>
      <c r="AA884" s="42" t="s">
        <v>28</v>
      </c>
      <c r="AB884" s="43" t="s">
        <v>29</v>
      </c>
      <c r="AC884" s="43" t="s">
        <v>29</v>
      </c>
      <c r="AD884" s="183" t="s">
        <v>29</v>
      </c>
      <c r="AE884" s="43" t="s">
        <v>29</v>
      </c>
      <c r="AF884" s="184" t="s">
        <v>29</v>
      </c>
      <c r="AG884" s="43" t="s">
        <v>30</v>
      </c>
      <c r="AH884" s="43" t="s">
        <v>30</v>
      </c>
      <c r="AI884" s="46" t="s">
        <v>29</v>
      </c>
    </row>
    <row r="885" spans="18:35" ht="19.5" customHeight="1">
      <c r="R885" s="35" t="s">
        <v>890</v>
      </c>
      <c r="S885" s="36" t="s">
        <v>893</v>
      </c>
      <c r="T885" s="37" t="s">
        <v>472</v>
      </c>
      <c r="U885" s="206" t="b">
        <f t="shared" si="72"/>
        <v>0</v>
      </c>
      <c r="V885" s="38" t="b">
        <f t="shared" si="74"/>
        <v>0</v>
      </c>
      <c r="W885" s="203" t="b">
        <f t="shared" si="73"/>
        <v>1</v>
      </c>
      <c r="X885" s="39" t="s">
        <v>34</v>
      </c>
      <c r="Y885" s="40" t="s">
        <v>41</v>
      </c>
      <c r="Z885" s="41">
        <v>18</v>
      </c>
      <c r="AA885" s="42" t="s">
        <v>28</v>
      </c>
      <c r="AB885" s="43" t="s">
        <v>29</v>
      </c>
      <c r="AC885" s="43" t="s">
        <v>29</v>
      </c>
      <c r="AD885" s="183" t="s">
        <v>29</v>
      </c>
      <c r="AE885" s="43" t="s">
        <v>29</v>
      </c>
      <c r="AF885" s="184" t="s">
        <v>29</v>
      </c>
      <c r="AG885" s="43" t="s">
        <v>30</v>
      </c>
      <c r="AH885" s="43" t="s">
        <v>30</v>
      </c>
      <c r="AI885" s="46" t="s">
        <v>29</v>
      </c>
    </row>
    <row r="886" spans="18:35" ht="19.5" customHeight="1">
      <c r="R886" s="35" t="s">
        <v>890</v>
      </c>
      <c r="S886" s="36" t="s">
        <v>894</v>
      </c>
      <c r="T886" s="37" t="s">
        <v>472</v>
      </c>
      <c r="U886" s="206" t="b">
        <f t="shared" si="72"/>
        <v>0</v>
      </c>
      <c r="V886" s="38" t="b">
        <f t="shared" si="74"/>
        <v>0</v>
      </c>
      <c r="W886" s="203" t="b">
        <f t="shared" si="73"/>
        <v>1</v>
      </c>
      <c r="X886" s="39" t="s">
        <v>34</v>
      </c>
      <c r="Y886" s="40" t="s">
        <v>41</v>
      </c>
      <c r="Z886" s="41">
        <v>8</v>
      </c>
      <c r="AA886" s="42" t="s">
        <v>28</v>
      </c>
      <c r="AB886" s="43" t="s">
        <v>29</v>
      </c>
      <c r="AC886" s="43" t="s">
        <v>29</v>
      </c>
      <c r="AD886" s="183" t="s">
        <v>29</v>
      </c>
      <c r="AE886" s="43" t="s">
        <v>29</v>
      </c>
      <c r="AF886" s="184" t="s">
        <v>29</v>
      </c>
      <c r="AG886" s="43" t="s">
        <v>30</v>
      </c>
      <c r="AH886" s="43" t="s">
        <v>30</v>
      </c>
      <c r="AI886" s="46" t="s">
        <v>29</v>
      </c>
    </row>
    <row r="887" spans="18:35" ht="19.5" customHeight="1">
      <c r="R887" s="35" t="s">
        <v>890</v>
      </c>
      <c r="S887" s="36" t="s">
        <v>895</v>
      </c>
      <c r="T887" s="37" t="s">
        <v>472</v>
      </c>
      <c r="U887" s="206" t="b">
        <f t="shared" si="72"/>
        <v>0</v>
      </c>
      <c r="V887" s="38" t="b">
        <f t="shared" si="74"/>
        <v>0</v>
      </c>
      <c r="W887" s="203" t="b">
        <f t="shared" si="73"/>
        <v>1</v>
      </c>
      <c r="X887" s="39" t="s">
        <v>34</v>
      </c>
      <c r="Y887" s="40" t="s">
        <v>41</v>
      </c>
      <c r="Z887" s="41">
        <v>15</v>
      </c>
      <c r="AA887" s="42" t="s">
        <v>28</v>
      </c>
      <c r="AB887" s="43" t="s">
        <v>29</v>
      </c>
      <c r="AC887" s="43" t="s">
        <v>29</v>
      </c>
      <c r="AD887" s="183" t="s">
        <v>29</v>
      </c>
      <c r="AE887" s="43" t="s">
        <v>29</v>
      </c>
      <c r="AF887" s="184" t="s">
        <v>29</v>
      </c>
      <c r="AG887" s="43" t="s">
        <v>30</v>
      </c>
      <c r="AH887" s="43" t="s">
        <v>30</v>
      </c>
      <c r="AI887" s="46" t="s">
        <v>29</v>
      </c>
    </row>
    <row r="888" spans="18:35" ht="19.5" customHeight="1">
      <c r="R888" s="35" t="s">
        <v>890</v>
      </c>
      <c r="S888" s="36" t="s">
        <v>896</v>
      </c>
      <c r="T888" s="37" t="s">
        <v>472</v>
      </c>
      <c r="U888" s="206" t="b">
        <f t="shared" si="72"/>
        <v>0</v>
      </c>
      <c r="V888" s="38" t="b">
        <f t="shared" si="74"/>
        <v>0</v>
      </c>
      <c r="W888" s="203" t="b">
        <f t="shared" si="73"/>
        <v>1</v>
      </c>
      <c r="X888" s="39" t="s">
        <v>34</v>
      </c>
      <c r="Y888" s="40" t="s">
        <v>41</v>
      </c>
      <c r="Z888" s="41">
        <v>35</v>
      </c>
      <c r="AA888" s="42" t="s">
        <v>28</v>
      </c>
      <c r="AB888" s="43" t="s">
        <v>29</v>
      </c>
      <c r="AC888" s="43" t="s">
        <v>29</v>
      </c>
      <c r="AD888" s="183" t="s">
        <v>29</v>
      </c>
      <c r="AE888" s="43" t="s">
        <v>29</v>
      </c>
      <c r="AF888" s="184" t="s">
        <v>29</v>
      </c>
      <c r="AG888" s="43" t="s">
        <v>30</v>
      </c>
      <c r="AH888" s="43" t="s">
        <v>30</v>
      </c>
      <c r="AI888" s="46" t="s">
        <v>29</v>
      </c>
    </row>
    <row r="889" spans="18:35" ht="19.5" customHeight="1">
      <c r="R889" s="35" t="s">
        <v>890</v>
      </c>
      <c r="S889" s="36" t="s">
        <v>897</v>
      </c>
      <c r="T889" s="37" t="s">
        <v>472</v>
      </c>
      <c r="U889" s="206" t="b">
        <f t="shared" si="72"/>
        <v>1</v>
      </c>
      <c r="V889" s="38" t="b">
        <f t="shared" si="74"/>
        <v>1</v>
      </c>
      <c r="W889" s="203" t="b">
        <f t="shared" si="73"/>
        <v>1</v>
      </c>
      <c r="X889" s="39" t="s">
        <v>76</v>
      </c>
      <c r="Y889" s="40" t="s">
        <v>35</v>
      </c>
      <c r="Z889" s="41">
        <v>19</v>
      </c>
      <c r="AA889" s="42" t="s">
        <v>28</v>
      </c>
      <c r="AB889" s="43" t="s">
        <v>29</v>
      </c>
      <c r="AC889" s="43" t="s">
        <v>29</v>
      </c>
      <c r="AD889" s="183" t="s">
        <v>29</v>
      </c>
      <c r="AE889" s="43" t="s">
        <v>29</v>
      </c>
      <c r="AF889" s="184" t="s">
        <v>29</v>
      </c>
      <c r="AG889" s="43" t="s">
        <v>29</v>
      </c>
      <c r="AH889" s="43" t="s">
        <v>29</v>
      </c>
      <c r="AI889" s="46" t="s">
        <v>29</v>
      </c>
    </row>
    <row r="890" spans="18:35" ht="19.5" customHeight="1">
      <c r="R890" s="35" t="s">
        <v>890</v>
      </c>
      <c r="S890" s="36" t="s">
        <v>898</v>
      </c>
      <c r="T890" s="37" t="s">
        <v>472</v>
      </c>
      <c r="U890" s="206" t="b">
        <f t="shared" si="72"/>
        <v>0</v>
      </c>
      <c r="V890" s="38" t="b">
        <f t="shared" si="74"/>
        <v>0</v>
      </c>
      <c r="W890" s="203" t="b">
        <f t="shared" si="73"/>
        <v>1</v>
      </c>
      <c r="X890" s="39" t="s">
        <v>76</v>
      </c>
      <c r="Y890" s="40" t="s">
        <v>41</v>
      </c>
      <c r="Z890" s="41">
        <v>18</v>
      </c>
      <c r="AA890" s="42" t="s">
        <v>28</v>
      </c>
      <c r="AB890" s="43" t="s">
        <v>29</v>
      </c>
      <c r="AC890" s="43" t="s">
        <v>29</v>
      </c>
      <c r="AD890" s="183" t="s">
        <v>29</v>
      </c>
      <c r="AE890" s="43" t="s">
        <v>29</v>
      </c>
      <c r="AF890" s="184" t="s">
        <v>29</v>
      </c>
      <c r="AG890" s="43" t="s">
        <v>30</v>
      </c>
      <c r="AH890" s="43" t="s">
        <v>30</v>
      </c>
      <c r="AI890" s="46" t="s">
        <v>29</v>
      </c>
    </row>
    <row r="891" spans="18:35" ht="19.5" customHeight="1">
      <c r="R891" s="35" t="s">
        <v>890</v>
      </c>
      <c r="S891" s="36" t="s">
        <v>580</v>
      </c>
      <c r="T891" s="37" t="s">
        <v>472</v>
      </c>
      <c r="U891" s="206" t="b">
        <f t="shared" si="72"/>
        <v>0</v>
      </c>
      <c r="V891" s="38" t="b">
        <f t="shared" si="74"/>
        <v>0</v>
      </c>
      <c r="W891" s="203" t="b">
        <f t="shared" si="73"/>
        <v>1</v>
      </c>
      <c r="X891" s="39" t="s">
        <v>76</v>
      </c>
      <c r="Y891" s="40" t="s">
        <v>41</v>
      </c>
      <c r="Z891" s="41">
        <v>22</v>
      </c>
      <c r="AA891" s="42" t="s">
        <v>28</v>
      </c>
      <c r="AB891" s="43" t="s">
        <v>29</v>
      </c>
      <c r="AC891" s="43" t="s">
        <v>29</v>
      </c>
      <c r="AD891" s="183" t="s">
        <v>29</v>
      </c>
      <c r="AE891" s="43" t="s">
        <v>29</v>
      </c>
      <c r="AF891" s="184" t="s">
        <v>29</v>
      </c>
      <c r="AG891" s="43" t="s">
        <v>30</v>
      </c>
      <c r="AH891" s="43" t="s">
        <v>30</v>
      </c>
      <c r="AI891" s="46" t="s">
        <v>29</v>
      </c>
    </row>
    <row r="892" spans="18:35" ht="19.5" customHeight="1">
      <c r="R892" s="35" t="s">
        <v>890</v>
      </c>
      <c r="S892" s="36" t="s">
        <v>899</v>
      </c>
      <c r="T892" s="37" t="s">
        <v>472</v>
      </c>
      <c r="U892" s="206" t="b">
        <f t="shared" si="72"/>
        <v>0</v>
      </c>
      <c r="V892" s="38" t="b">
        <f t="shared" si="74"/>
        <v>0</v>
      </c>
      <c r="W892" s="203" t="b">
        <f t="shared" si="73"/>
        <v>1</v>
      </c>
      <c r="X892" s="39" t="s">
        <v>76</v>
      </c>
      <c r="Y892" s="40" t="s">
        <v>41</v>
      </c>
      <c r="Z892" s="41">
        <v>60</v>
      </c>
      <c r="AA892" s="42" t="s">
        <v>28</v>
      </c>
      <c r="AB892" s="43" t="s">
        <v>29</v>
      </c>
      <c r="AC892" s="43" t="s">
        <v>29</v>
      </c>
      <c r="AD892" s="183" t="s">
        <v>29</v>
      </c>
      <c r="AE892" s="43" t="s">
        <v>29</v>
      </c>
      <c r="AF892" s="184" t="s">
        <v>29</v>
      </c>
      <c r="AG892" s="43" t="s">
        <v>30</v>
      </c>
      <c r="AH892" s="43" t="s">
        <v>30</v>
      </c>
      <c r="AI892" s="46" t="s">
        <v>29</v>
      </c>
    </row>
    <row r="893" spans="18:35" ht="19.5" customHeight="1">
      <c r="R893" s="35" t="s">
        <v>890</v>
      </c>
      <c r="S893" s="36" t="s">
        <v>900</v>
      </c>
      <c r="T893" s="37" t="s">
        <v>472</v>
      </c>
      <c r="U893" s="206" t="b">
        <f t="shared" si="72"/>
        <v>0</v>
      </c>
      <c r="V893" s="38" t="b">
        <f t="shared" si="74"/>
        <v>0</v>
      </c>
      <c r="W893" s="203" t="b">
        <f t="shared" si="73"/>
        <v>1</v>
      </c>
      <c r="X893" s="39" t="s">
        <v>76</v>
      </c>
      <c r="Y893" s="40" t="s">
        <v>41</v>
      </c>
      <c r="Z893" s="41">
        <v>30</v>
      </c>
      <c r="AA893" s="42" t="s">
        <v>28</v>
      </c>
      <c r="AB893" s="43" t="s">
        <v>29</v>
      </c>
      <c r="AC893" s="43" t="s">
        <v>29</v>
      </c>
      <c r="AD893" s="183" t="s">
        <v>29</v>
      </c>
      <c r="AE893" s="43" t="s">
        <v>29</v>
      </c>
      <c r="AF893" s="184" t="s">
        <v>29</v>
      </c>
      <c r="AG893" s="43" t="s">
        <v>30</v>
      </c>
      <c r="AH893" s="43" t="s">
        <v>30</v>
      </c>
      <c r="AI893" s="46" t="s">
        <v>29</v>
      </c>
    </row>
    <row r="894" spans="18:35" ht="19.5" customHeight="1">
      <c r="R894" s="35" t="s">
        <v>890</v>
      </c>
      <c r="S894" s="36" t="s">
        <v>901</v>
      </c>
      <c r="T894" s="37" t="s">
        <v>472</v>
      </c>
      <c r="U894" s="206" t="b">
        <f t="shared" si="72"/>
        <v>0</v>
      </c>
      <c r="V894" s="38" t="b">
        <f t="shared" si="74"/>
        <v>0</v>
      </c>
      <c r="W894" s="203" t="b">
        <f t="shared" si="73"/>
        <v>1</v>
      </c>
      <c r="X894" s="39" t="s">
        <v>76</v>
      </c>
      <c r="Y894" s="40" t="s">
        <v>41</v>
      </c>
      <c r="Z894" s="41">
        <v>21</v>
      </c>
      <c r="AA894" s="42" t="s">
        <v>28</v>
      </c>
      <c r="AB894" s="43" t="s">
        <v>29</v>
      </c>
      <c r="AC894" s="43" t="s">
        <v>29</v>
      </c>
      <c r="AD894" s="183" t="s">
        <v>29</v>
      </c>
      <c r="AE894" s="43" t="s">
        <v>29</v>
      </c>
      <c r="AF894" s="184" t="s">
        <v>29</v>
      </c>
      <c r="AG894" s="43" t="s">
        <v>30</v>
      </c>
      <c r="AH894" s="43" t="s">
        <v>30</v>
      </c>
      <c r="AI894" s="46" t="s">
        <v>29</v>
      </c>
    </row>
    <row r="895" spans="18:35" ht="19.5" customHeight="1">
      <c r="R895" s="35" t="s">
        <v>902</v>
      </c>
      <c r="S895" s="36" t="s">
        <v>903</v>
      </c>
      <c r="T895" s="37" t="s">
        <v>472</v>
      </c>
      <c r="U895" s="206" t="b">
        <f t="shared" si="72"/>
        <v>1</v>
      </c>
      <c r="V895" s="38" t="b">
        <f t="shared" si="74"/>
        <v>1</v>
      </c>
      <c r="W895" s="203" t="b">
        <f t="shared" si="73"/>
        <v>1</v>
      </c>
      <c r="X895" s="39" t="s">
        <v>26</v>
      </c>
      <c r="Y895" s="40" t="s">
        <v>35</v>
      </c>
      <c r="Z895" s="41">
        <v>17</v>
      </c>
      <c r="AA895" s="42" t="s">
        <v>28</v>
      </c>
      <c r="AB895" s="43" t="s">
        <v>29</v>
      </c>
      <c r="AC895" s="43" t="s">
        <v>29</v>
      </c>
      <c r="AD895" s="183" t="s">
        <v>29</v>
      </c>
      <c r="AE895" s="43" t="s">
        <v>29</v>
      </c>
      <c r="AF895" s="184" t="s">
        <v>29</v>
      </c>
      <c r="AG895" s="43" t="s">
        <v>29</v>
      </c>
      <c r="AH895" s="43" t="s">
        <v>29</v>
      </c>
      <c r="AI895" s="46" t="s">
        <v>29</v>
      </c>
    </row>
    <row r="896" spans="18:35" ht="19.5" customHeight="1">
      <c r="R896" s="35" t="s">
        <v>902</v>
      </c>
      <c r="S896" s="36" t="s">
        <v>483</v>
      </c>
      <c r="T896" s="37" t="s">
        <v>472</v>
      </c>
      <c r="U896" s="206" t="b">
        <f t="shared" si="72"/>
        <v>1</v>
      </c>
      <c r="V896" s="38" t="b">
        <f t="shared" si="74"/>
        <v>1</v>
      </c>
      <c r="W896" s="203" t="b">
        <f t="shared" si="73"/>
        <v>1</v>
      </c>
      <c r="X896" s="39" t="s">
        <v>34</v>
      </c>
      <c r="Y896" s="40" t="s">
        <v>35</v>
      </c>
      <c r="Z896" s="41">
        <v>25</v>
      </c>
      <c r="AA896" s="42" t="s">
        <v>28</v>
      </c>
      <c r="AB896" s="43" t="s">
        <v>29</v>
      </c>
      <c r="AC896" s="43" t="s">
        <v>29</v>
      </c>
      <c r="AD896" s="183" t="s">
        <v>29</v>
      </c>
      <c r="AE896" s="43" t="s">
        <v>29</v>
      </c>
      <c r="AF896" s="184" t="s">
        <v>29</v>
      </c>
      <c r="AG896" s="43" t="s">
        <v>29</v>
      </c>
      <c r="AH896" s="43" t="s">
        <v>29</v>
      </c>
      <c r="AI896" s="46" t="s">
        <v>29</v>
      </c>
    </row>
    <row r="897" spans="18:35" ht="19.5" customHeight="1">
      <c r="R897" s="35" t="s">
        <v>902</v>
      </c>
      <c r="S897" s="36" t="s">
        <v>587</v>
      </c>
      <c r="T897" s="37" t="s">
        <v>472</v>
      </c>
      <c r="U897" s="206" t="b">
        <f t="shared" si="72"/>
        <v>1</v>
      </c>
      <c r="V897" s="38" t="b">
        <f t="shared" si="74"/>
        <v>1</v>
      </c>
      <c r="W897" s="203" t="b">
        <f t="shared" si="73"/>
        <v>1</v>
      </c>
      <c r="X897" s="39" t="s">
        <v>34</v>
      </c>
      <c r="Y897" s="40" t="s">
        <v>35</v>
      </c>
      <c r="Z897" s="41">
        <v>25</v>
      </c>
      <c r="AA897" s="42" t="s">
        <v>28</v>
      </c>
      <c r="AB897" s="43" t="s">
        <v>29</v>
      </c>
      <c r="AC897" s="43" t="s">
        <v>29</v>
      </c>
      <c r="AD897" s="183" t="s">
        <v>29</v>
      </c>
      <c r="AE897" s="43" t="s">
        <v>29</v>
      </c>
      <c r="AF897" s="184" t="s">
        <v>29</v>
      </c>
      <c r="AG897" s="43" t="s">
        <v>29</v>
      </c>
      <c r="AH897" s="43" t="s">
        <v>29</v>
      </c>
      <c r="AI897" s="46" t="s">
        <v>29</v>
      </c>
    </row>
    <row r="898" spans="18:35" ht="19.5" customHeight="1">
      <c r="R898" s="35" t="s">
        <v>902</v>
      </c>
      <c r="S898" s="36" t="s">
        <v>627</v>
      </c>
      <c r="T898" s="37" t="s">
        <v>472</v>
      </c>
      <c r="U898" s="206" t="b">
        <f t="shared" si="72"/>
        <v>1</v>
      </c>
      <c r="V898" s="38" t="b">
        <f t="shared" si="74"/>
        <v>1</v>
      </c>
      <c r="W898" s="203" t="b">
        <f t="shared" si="73"/>
        <v>1</v>
      </c>
      <c r="X898" s="39" t="s">
        <v>34</v>
      </c>
      <c r="Y898" s="40" t="s">
        <v>35</v>
      </c>
      <c r="Z898" s="41">
        <v>25</v>
      </c>
      <c r="AA898" s="42" t="s">
        <v>28</v>
      </c>
      <c r="AB898" s="43" t="s">
        <v>29</v>
      </c>
      <c r="AC898" s="43" t="s">
        <v>29</v>
      </c>
      <c r="AD898" s="183" t="s">
        <v>29</v>
      </c>
      <c r="AE898" s="43" t="s">
        <v>29</v>
      </c>
      <c r="AF898" s="184" t="s">
        <v>29</v>
      </c>
      <c r="AG898" s="43" t="s">
        <v>29</v>
      </c>
      <c r="AH898" s="43" t="s">
        <v>29</v>
      </c>
      <c r="AI898" s="46" t="s">
        <v>29</v>
      </c>
    </row>
    <row r="899" spans="18:35" ht="19.5" customHeight="1">
      <c r="R899" s="35" t="s">
        <v>902</v>
      </c>
      <c r="S899" s="36" t="s">
        <v>904</v>
      </c>
      <c r="T899" s="37" t="s">
        <v>472</v>
      </c>
      <c r="U899" s="206" t="b">
        <f t="shared" si="72"/>
        <v>1</v>
      </c>
      <c r="V899" s="38" t="b">
        <f t="shared" si="74"/>
        <v>1</v>
      </c>
      <c r="W899" s="203" t="b">
        <f t="shared" si="73"/>
        <v>1</v>
      </c>
      <c r="X899" s="39" t="s">
        <v>34</v>
      </c>
      <c r="Y899" s="40" t="s">
        <v>35</v>
      </c>
      <c r="Z899" s="41">
        <v>54</v>
      </c>
      <c r="AA899" s="42" t="s">
        <v>28</v>
      </c>
      <c r="AB899" s="43" t="s">
        <v>29</v>
      </c>
      <c r="AC899" s="43" t="s">
        <v>29</v>
      </c>
      <c r="AD899" s="183" t="s">
        <v>29</v>
      </c>
      <c r="AE899" s="43" t="s">
        <v>29</v>
      </c>
      <c r="AF899" s="184" t="s">
        <v>29</v>
      </c>
      <c r="AG899" s="43" t="s">
        <v>29</v>
      </c>
      <c r="AH899" s="43" t="s">
        <v>29</v>
      </c>
      <c r="AI899" s="46" t="s">
        <v>29</v>
      </c>
    </row>
    <row r="900" spans="18:35" ht="19.5" customHeight="1">
      <c r="R900" s="35" t="s">
        <v>902</v>
      </c>
      <c r="S900" s="36" t="s">
        <v>449</v>
      </c>
      <c r="T900" s="37" t="s">
        <v>472</v>
      </c>
      <c r="U900" s="206" t="b">
        <f t="shared" si="72"/>
        <v>1</v>
      </c>
      <c r="V900" s="38" t="b">
        <f t="shared" si="74"/>
        <v>1</v>
      </c>
      <c r="W900" s="203" t="b">
        <f t="shared" si="73"/>
        <v>1</v>
      </c>
      <c r="X900" s="39" t="s">
        <v>76</v>
      </c>
      <c r="Y900" s="40" t="s">
        <v>35</v>
      </c>
      <c r="Z900" s="41">
        <v>23</v>
      </c>
      <c r="AA900" s="42" t="s">
        <v>28</v>
      </c>
      <c r="AB900" s="43" t="s">
        <v>29</v>
      </c>
      <c r="AC900" s="43" t="s">
        <v>29</v>
      </c>
      <c r="AD900" s="183" t="s">
        <v>29</v>
      </c>
      <c r="AE900" s="43" t="s">
        <v>29</v>
      </c>
      <c r="AF900" s="184" t="s">
        <v>29</v>
      </c>
      <c r="AG900" s="43" t="s">
        <v>29</v>
      </c>
      <c r="AH900" s="43" t="s">
        <v>29</v>
      </c>
      <c r="AI900" s="46" t="s">
        <v>29</v>
      </c>
    </row>
    <row r="901" spans="18:35" ht="19.5" customHeight="1">
      <c r="R901" s="35" t="s">
        <v>902</v>
      </c>
      <c r="S901" s="36" t="s">
        <v>905</v>
      </c>
      <c r="T901" s="37" t="s">
        <v>472</v>
      </c>
      <c r="U901" s="206" t="b">
        <f t="shared" si="72"/>
        <v>1</v>
      </c>
      <c r="V901" s="38" t="b">
        <f t="shared" si="74"/>
        <v>1</v>
      </c>
      <c r="W901" s="203" t="b">
        <f t="shared" si="73"/>
        <v>1</v>
      </c>
      <c r="X901" s="39" t="s">
        <v>76</v>
      </c>
      <c r="Y901" s="40" t="s">
        <v>35</v>
      </c>
      <c r="Z901" s="41">
        <v>18</v>
      </c>
      <c r="AA901" s="42" t="s">
        <v>28</v>
      </c>
      <c r="AB901" s="43" t="s">
        <v>29</v>
      </c>
      <c r="AC901" s="43" t="s">
        <v>29</v>
      </c>
      <c r="AD901" s="183" t="s">
        <v>29</v>
      </c>
      <c r="AE901" s="43" t="s">
        <v>29</v>
      </c>
      <c r="AF901" s="184" t="s">
        <v>29</v>
      </c>
      <c r="AG901" s="43" t="s">
        <v>29</v>
      </c>
      <c r="AH901" s="43" t="s">
        <v>29</v>
      </c>
      <c r="AI901" s="46" t="s">
        <v>29</v>
      </c>
    </row>
    <row r="902" spans="18:35" ht="19.5" customHeight="1">
      <c r="R902" s="35" t="s">
        <v>902</v>
      </c>
      <c r="S902" s="36" t="s">
        <v>239</v>
      </c>
      <c r="T902" s="37" t="s">
        <v>472</v>
      </c>
      <c r="U902" s="206" t="b">
        <f t="shared" si="72"/>
        <v>1</v>
      </c>
      <c r="V902" s="38" t="b">
        <f t="shared" si="74"/>
        <v>1</v>
      </c>
      <c r="W902" s="203" t="b">
        <f t="shared" si="73"/>
        <v>1</v>
      </c>
      <c r="X902" s="39" t="s">
        <v>76</v>
      </c>
      <c r="Y902" s="40" t="s">
        <v>35</v>
      </c>
      <c r="Z902" s="41">
        <v>18</v>
      </c>
      <c r="AA902" s="42" t="s">
        <v>28</v>
      </c>
      <c r="AB902" s="43" t="s">
        <v>29</v>
      </c>
      <c r="AC902" s="43" t="s">
        <v>29</v>
      </c>
      <c r="AD902" s="183" t="s">
        <v>29</v>
      </c>
      <c r="AE902" s="43" t="s">
        <v>29</v>
      </c>
      <c r="AF902" s="184" t="s">
        <v>29</v>
      </c>
      <c r="AG902" s="43" t="s">
        <v>29</v>
      </c>
      <c r="AH902" s="43" t="s">
        <v>29</v>
      </c>
      <c r="AI902" s="46" t="s">
        <v>29</v>
      </c>
    </row>
    <row r="903" spans="18:35" ht="19.5" customHeight="1">
      <c r="R903" s="35" t="s">
        <v>902</v>
      </c>
      <c r="S903" s="36" t="s">
        <v>429</v>
      </c>
      <c r="T903" s="37" t="s">
        <v>472</v>
      </c>
      <c r="U903" s="206" t="b">
        <f t="shared" si="72"/>
        <v>1</v>
      </c>
      <c r="V903" s="38" t="b">
        <f t="shared" si="74"/>
        <v>1</v>
      </c>
      <c r="W903" s="203" t="b">
        <f t="shared" si="73"/>
        <v>1</v>
      </c>
      <c r="X903" s="39" t="s">
        <v>76</v>
      </c>
      <c r="Y903" s="40" t="s">
        <v>35</v>
      </c>
      <c r="Z903" s="41">
        <v>23</v>
      </c>
      <c r="AA903" s="42" t="s">
        <v>28</v>
      </c>
      <c r="AB903" s="43" t="s">
        <v>29</v>
      </c>
      <c r="AC903" s="43" t="s">
        <v>29</v>
      </c>
      <c r="AD903" s="183" t="s">
        <v>29</v>
      </c>
      <c r="AE903" s="43" t="s">
        <v>29</v>
      </c>
      <c r="AF903" s="184" t="s">
        <v>29</v>
      </c>
      <c r="AG903" s="43" t="s">
        <v>29</v>
      </c>
      <c r="AH903" s="43" t="s">
        <v>29</v>
      </c>
      <c r="AI903" s="46" t="s">
        <v>29</v>
      </c>
    </row>
    <row r="904" spans="18:35" ht="19.5" customHeight="1">
      <c r="R904" s="35" t="s">
        <v>902</v>
      </c>
      <c r="S904" s="36" t="s">
        <v>906</v>
      </c>
      <c r="T904" s="37" t="s">
        <v>472</v>
      </c>
      <c r="U904" s="206" t="b">
        <f t="shared" si="72"/>
        <v>1</v>
      </c>
      <c r="V904" s="38" t="b">
        <f t="shared" si="74"/>
        <v>1</v>
      </c>
      <c r="W904" s="203" t="b">
        <f t="shared" si="73"/>
        <v>1</v>
      </c>
      <c r="X904" s="39" t="s">
        <v>76</v>
      </c>
      <c r="Y904" s="40" t="s">
        <v>35</v>
      </c>
      <c r="Z904" s="41">
        <v>23</v>
      </c>
      <c r="AA904" s="42" t="s">
        <v>28</v>
      </c>
      <c r="AB904" s="43" t="s">
        <v>29</v>
      </c>
      <c r="AC904" s="43" t="s">
        <v>29</v>
      </c>
      <c r="AD904" s="183" t="s">
        <v>29</v>
      </c>
      <c r="AE904" s="43" t="s">
        <v>29</v>
      </c>
      <c r="AF904" s="184" t="s">
        <v>29</v>
      </c>
      <c r="AG904" s="43" t="s">
        <v>29</v>
      </c>
      <c r="AH904" s="43" t="s">
        <v>29</v>
      </c>
      <c r="AI904" s="46" t="s">
        <v>29</v>
      </c>
    </row>
    <row r="905" spans="18:35" ht="19.5" customHeight="1">
      <c r="R905" s="35" t="s">
        <v>902</v>
      </c>
      <c r="S905" s="36" t="s">
        <v>452</v>
      </c>
      <c r="T905" s="37" t="s">
        <v>472</v>
      </c>
      <c r="U905" s="206" t="b">
        <f t="shared" si="72"/>
        <v>1</v>
      </c>
      <c r="V905" s="38" t="b">
        <f t="shared" si="74"/>
        <v>1</v>
      </c>
      <c r="W905" s="203" t="b">
        <f t="shared" si="73"/>
        <v>1</v>
      </c>
      <c r="X905" s="39" t="s">
        <v>907</v>
      </c>
      <c r="Y905" s="40" t="s">
        <v>35</v>
      </c>
      <c r="Z905" s="41">
        <v>18</v>
      </c>
      <c r="AA905" s="42" t="s">
        <v>28</v>
      </c>
      <c r="AB905" s="43" t="s">
        <v>29</v>
      </c>
      <c r="AC905" s="43" t="s">
        <v>29</v>
      </c>
      <c r="AD905" s="183" t="s">
        <v>29</v>
      </c>
      <c r="AE905" s="43" t="s">
        <v>29</v>
      </c>
      <c r="AF905" s="184" t="s">
        <v>29</v>
      </c>
      <c r="AG905" s="43" t="s">
        <v>29</v>
      </c>
      <c r="AH905" s="43" t="s">
        <v>29</v>
      </c>
      <c r="AI905" s="46" t="s">
        <v>29</v>
      </c>
    </row>
    <row r="906" spans="18:35" ht="19.5" customHeight="1">
      <c r="R906" s="35" t="s">
        <v>908</v>
      </c>
      <c r="S906" s="36" t="s">
        <v>857</v>
      </c>
      <c r="T906" s="37" t="s">
        <v>472</v>
      </c>
      <c r="U906" s="206" t="b">
        <f t="shared" si="72"/>
        <v>0</v>
      </c>
      <c r="V906" s="38" t="b">
        <f t="shared" si="74"/>
        <v>0</v>
      </c>
      <c r="W906" s="203" t="b">
        <f t="shared" si="73"/>
        <v>1</v>
      </c>
      <c r="X906" s="39" t="s">
        <v>76</v>
      </c>
      <c r="Y906" s="40" t="s">
        <v>27</v>
      </c>
      <c r="Z906" s="41">
        <v>24</v>
      </c>
      <c r="AA906" s="42" t="s">
        <v>28</v>
      </c>
      <c r="AB906" s="43" t="s">
        <v>29</v>
      </c>
      <c r="AC906" s="43" t="s">
        <v>29</v>
      </c>
      <c r="AD906" s="183" t="s">
        <v>29</v>
      </c>
      <c r="AE906" s="43" t="s">
        <v>29</v>
      </c>
      <c r="AF906" s="184" t="s">
        <v>30</v>
      </c>
      <c r="AG906" s="43" t="s">
        <v>30</v>
      </c>
      <c r="AH906" s="43" t="s">
        <v>30</v>
      </c>
      <c r="AI906" s="46" t="s">
        <v>29</v>
      </c>
    </row>
    <row r="907" spans="18:35" ht="19.5" customHeight="1">
      <c r="R907" s="35" t="s">
        <v>908</v>
      </c>
      <c r="S907" s="36" t="s">
        <v>909</v>
      </c>
      <c r="T907" s="37" t="s">
        <v>472</v>
      </c>
      <c r="U907" s="206" t="b">
        <f t="shared" ref="U907:U941" si="75">IF(W907=FALSE,FALSE,IF(V907=FALSE,FALSE,TRUE))</f>
        <v>0</v>
      </c>
      <c r="V907" s="38" t="b">
        <f t="shared" si="74"/>
        <v>0</v>
      </c>
      <c r="W907" s="203" t="b">
        <f t="shared" ref="W907:W941" si="76">IF($J$25="선택중복",FALSE,TRUE)</f>
        <v>1</v>
      </c>
      <c r="X907" s="39" t="s">
        <v>76</v>
      </c>
      <c r="Y907" s="40" t="s">
        <v>27</v>
      </c>
      <c r="Z907" s="41">
        <v>16</v>
      </c>
      <c r="AA907" s="42" t="s">
        <v>28</v>
      </c>
      <c r="AB907" s="43" t="s">
        <v>29</v>
      </c>
      <c r="AC907" s="43" t="s">
        <v>29</v>
      </c>
      <c r="AD907" s="183" t="s">
        <v>29</v>
      </c>
      <c r="AE907" s="43" t="s">
        <v>29</v>
      </c>
      <c r="AF907" s="184" t="s">
        <v>30</v>
      </c>
      <c r="AG907" s="43" t="s">
        <v>30</v>
      </c>
      <c r="AH907" s="43" t="s">
        <v>30</v>
      </c>
      <c r="AI907" s="46" t="s">
        <v>29</v>
      </c>
    </row>
    <row r="908" spans="18:35" ht="19.5" customHeight="1">
      <c r="R908" s="35" t="s">
        <v>908</v>
      </c>
      <c r="S908" s="36" t="s">
        <v>910</v>
      </c>
      <c r="T908" s="37" t="s">
        <v>472</v>
      </c>
      <c r="U908" s="206" t="b">
        <f t="shared" si="75"/>
        <v>0</v>
      </c>
      <c r="V908" s="38" t="b">
        <f t="shared" si="74"/>
        <v>0</v>
      </c>
      <c r="W908" s="203" t="b">
        <f t="shared" si="76"/>
        <v>1</v>
      </c>
      <c r="X908" s="39" t="s">
        <v>76</v>
      </c>
      <c r="Y908" s="40" t="s">
        <v>27</v>
      </c>
      <c r="Z908" s="41">
        <v>23</v>
      </c>
      <c r="AA908" s="42" t="s">
        <v>28</v>
      </c>
      <c r="AB908" s="43" t="s">
        <v>29</v>
      </c>
      <c r="AC908" s="43" t="s">
        <v>29</v>
      </c>
      <c r="AD908" s="183" t="s">
        <v>29</v>
      </c>
      <c r="AE908" s="43" t="s">
        <v>29</v>
      </c>
      <c r="AF908" s="184" t="s">
        <v>30</v>
      </c>
      <c r="AG908" s="43" t="s">
        <v>30</v>
      </c>
      <c r="AH908" s="43" t="s">
        <v>30</v>
      </c>
      <c r="AI908" s="46" t="s">
        <v>29</v>
      </c>
    </row>
    <row r="909" spans="18:35" ht="19.5" customHeight="1">
      <c r="R909" s="35" t="s">
        <v>908</v>
      </c>
      <c r="S909" s="36" t="s">
        <v>594</v>
      </c>
      <c r="T909" s="37" t="s">
        <v>472</v>
      </c>
      <c r="U909" s="206" t="b">
        <f t="shared" si="75"/>
        <v>0</v>
      </c>
      <c r="V909" s="38" t="b">
        <f t="shared" si="74"/>
        <v>0</v>
      </c>
      <c r="W909" s="203" t="b">
        <f t="shared" si="76"/>
        <v>1</v>
      </c>
      <c r="X909" s="39" t="s">
        <v>76</v>
      </c>
      <c r="Y909" s="40" t="s">
        <v>27</v>
      </c>
      <c r="Z909" s="41">
        <v>22</v>
      </c>
      <c r="AA909" s="42" t="s">
        <v>28</v>
      </c>
      <c r="AB909" s="43" t="s">
        <v>29</v>
      </c>
      <c r="AC909" s="43" t="s">
        <v>29</v>
      </c>
      <c r="AD909" s="183" t="s">
        <v>29</v>
      </c>
      <c r="AE909" s="43" t="s">
        <v>29</v>
      </c>
      <c r="AF909" s="184" t="s">
        <v>30</v>
      </c>
      <c r="AG909" s="43" t="s">
        <v>30</v>
      </c>
      <c r="AH909" s="43" t="s">
        <v>30</v>
      </c>
      <c r="AI909" s="46" t="s">
        <v>29</v>
      </c>
    </row>
    <row r="910" spans="18:35" ht="19.5" customHeight="1">
      <c r="R910" s="35" t="s">
        <v>908</v>
      </c>
      <c r="S910" s="36" t="s">
        <v>911</v>
      </c>
      <c r="T910" s="37" t="s">
        <v>472</v>
      </c>
      <c r="U910" s="206" t="b">
        <f t="shared" si="75"/>
        <v>0</v>
      </c>
      <c r="V910" s="38" t="b">
        <f t="shared" si="74"/>
        <v>0</v>
      </c>
      <c r="W910" s="203" t="b">
        <f t="shared" si="76"/>
        <v>1</v>
      </c>
      <c r="X910" s="39" t="s">
        <v>76</v>
      </c>
      <c r="Y910" s="40" t="s">
        <v>27</v>
      </c>
      <c r="Z910" s="41">
        <v>20</v>
      </c>
      <c r="AA910" s="42" t="s">
        <v>28</v>
      </c>
      <c r="AB910" s="43" t="s">
        <v>29</v>
      </c>
      <c r="AC910" s="43" t="s">
        <v>29</v>
      </c>
      <c r="AD910" s="183" t="s">
        <v>29</v>
      </c>
      <c r="AE910" s="43" t="s">
        <v>29</v>
      </c>
      <c r="AF910" s="184" t="s">
        <v>30</v>
      </c>
      <c r="AG910" s="43" t="s">
        <v>30</v>
      </c>
      <c r="AH910" s="43" t="s">
        <v>30</v>
      </c>
      <c r="AI910" s="46" t="s">
        <v>29</v>
      </c>
    </row>
    <row r="911" spans="18:35" ht="19.5" customHeight="1">
      <c r="R911" s="35" t="s">
        <v>908</v>
      </c>
      <c r="S911" s="36" t="s">
        <v>785</v>
      </c>
      <c r="T911" s="37" t="s">
        <v>472</v>
      </c>
      <c r="U911" s="206" t="b">
        <f t="shared" si="75"/>
        <v>0</v>
      </c>
      <c r="V911" s="38" t="b">
        <f t="shared" si="74"/>
        <v>0</v>
      </c>
      <c r="W911" s="203" t="b">
        <f t="shared" si="76"/>
        <v>1</v>
      </c>
      <c r="X911" s="39" t="s">
        <v>76</v>
      </c>
      <c r="Y911" s="40" t="s">
        <v>27</v>
      </c>
      <c r="Z911" s="41">
        <v>28</v>
      </c>
      <c r="AA911" s="42" t="s">
        <v>28</v>
      </c>
      <c r="AB911" s="43" t="s">
        <v>29</v>
      </c>
      <c r="AC911" s="43" t="s">
        <v>29</v>
      </c>
      <c r="AD911" s="183" t="s">
        <v>29</v>
      </c>
      <c r="AE911" s="43" t="s">
        <v>29</v>
      </c>
      <c r="AF911" s="184" t="s">
        <v>30</v>
      </c>
      <c r="AG911" s="43" t="s">
        <v>30</v>
      </c>
      <c r="AH911" s="43" t="s">
        <v>30</v>
      </c>
      <c r="AI911" s="46" t="s">
        <v>29</v>
      </c>
    </row>
    <row r="912" spans="18:35" ht="19.5" customHeight="1">
      <c r="R912" s="35" t="s">
        <v>908</v>
      </c>
      <c r="S912" s="36" t="s">
        <v>565</v>
      </c>
      <c r="T912" s="37" t="s">
        <v>472</v>
      </c>
      <c r="U912" s="206" t="b">
        <f t="shared" si="75"/>
        <v>0</v>
      </c>
      <c r="V912" s="38" t="b">
        <f t="shared" si="74"/>
        <v>0</v>
      </c>
      <c r="W912" s="203" t="b">
        <f t="shared" si="76"/>
        <v>1</v>
      </c>
      <c r="X912" s="39" t="s">
        <v>76</v>
      </c>
      <c r="Y912" s="40" t="s">
        <v>27</v>
      </c>
      <c r="Z912" s="41">
        <v>70</v>
      </c>
      <c r="AA912" s="42" t="s">
        <v>28</v>
      </c>
      <c r="AB912" s="43" t="s">
        <v>29</v>
      </c>
      <c r="AC912" s="43" t="s">
        <v>29</v>
      </c>
      <c r="AD912" s="183" t="s">
        <v>29</v>
      </c>
      <c r="AE912" s="43" t="s">
        <v>29</v>
      </c>
      <c r="AF912" s="184" t="s">
        <v>30</v>
      </c>
      <c r="AG912" s="43" t="s">
        <v>30</v>
      </c>
      <c r="AH912" s="43" t="s">
        <v>30</v>
      </c>
      <c r="AI912" s="46" t="s">
        <v>29</v>
      </c>
    </row>
    <row r="913" spans="18:35" ht="19.5" customHeight="1">
      <c r="R913" s="35" t="s">
        <v>908</v>
      </c>
      <c r="S913" s="36" t="s">
        <v>407</v>
      </c>
      <c r="T913" s="37" t="s">
        <v>472</v>
      </c>
      <c r="U913" s="206" t="b">
        <f t="shared" si="75"/>
        <v>0</v>
      </c>
      <c r="V913" s="38" t="b">
        <f t="shared" si="74"/>
        <v>0</v>
      </c>
      <c r="W913" s="203" t="b">
        <f t="shared" si="76"/>
        <v>1</v>
      </c>
      <c r="X913" s="39" t="s">
        <v>76</v>
      </c>
      <c r="Y913" s="40" t="s">
        <v>27</v>
      </c>
      <c r="Z913" s="41">
        <v>21</v>
      </c>
      <c r="AA913" s="42" t="s">
        <v>28</v>
      </c>
      <c r="AB913" s="43" t="s">
        <v>29</v>
      </c>
      <c r="AC913" s="43" t="s">
        <v>29</v>
      </c>
      <c r="AD913" s="183" t="s">
        <v>29</v>
      </c>
      <c r="AE913" s="43" t="s">
        <v>29</v>
      </c>
      <c r="AF913" s="184" t="s">
        <v>30</v>
      </c>
      <c r="AG913" s="43" t="s">
        <v>30</v>
      </c>
      <c r="AH913" s="43" t="s">
        <v>30</v>
      </c>
      <c r="AI913" s="46" t="s">
        <v>29</v>
      </c>
    </row>
    <row r="914" spans="18:35" ht="19.5" customHeight="1">
      <c r="R914" s="35" t="s">
        <v>908</v>
      </c>
      <c r="S914" s="36" t="s">
        <v>726</v>
      </c>
      <c r="T914" s="37" t="s">
        <v>472</v>
      </c>
      <c r="U914" s="206" t="b">
        <f t="shared" si="75"/>
        <v>0</v>
      </c>
      <c r="V914" s="38" t="b">
        <f t="shared" si="74"/>
        <v>0</v>
      </c>
      <c r="W914" s="203" t="b">
        <f t="shared" si="76"/>
        <v>1</v>
      </c>
      <c r="X914" s="39" t="s">
        <v>76</v>
      </c>
      <c r="Y914" s="40" t="s">
        <v>27</v>
      </c>
      <c r="Z914" s="41">
        <v>25</v>
      </c>
      <c r="AA914" s="42" t="s">
        <v>28</v>
      </c>
      <c r="AB914" s="43" t="s">
        <v>29</v>
      </c>
      <c r="AC914" s="43" t="s">
        <v>29</v>
      </c>
      <c r="AD914" s="183" t="s">
        <v>29</v>
      </c>
      <c r="AE914" s="43" t="s">
        <v>29</v>
      </c>
      <c r="AF914" s="184" t="s">
        <v>30</v>
      </c>
      <c r="AG914" s="43" t="s">
        <v>30</v>
      </c>
      <c r="AH914" s="43" t="s">
        <v>30</v>
      </c>
      <c r="AI914" s="46" t="s">
        <v>29</v>
      </c>
    </row>
    <row r="915" spans="18:35" ht="19.5" customHeight="1">
      <c r="R915" s="35" t="s">
        <v>908</v>
      </c>
      <c r="S915" s="36" t="s">
        <v>637</v>
      </c>
      <c r="T915" s="37" t="s">
        <v>472</v>
      </c>
      <c r="U915" s="206" t="b">
        <f t="shared" si="75"/>
        <v>0</v>
      </c>
      <c r="V915" s="38" t="b">
        <f t="shared" si="74"/>
        <v>0</v>
      </c>
      <c r="W915" s="203" t="b">
        <f t="shared" si="76"/>
        <v>1</v>
      </c>
      <c r="X915" s="39" t="s">
        <v>76</v>
      </c>
      <c r="Y915" s="40" t="s">
        <v>27</v>
      </c>
      <c r="Z915" s="41">
        <v>16</v>
      </c>
      <c r="AA915" s="42" t="s">
        <v>28</v>
      </c>
      <c r="AB915" s="43" t="s">
        <v>29</v>
      </c>
      <c r="AC915" s="43" t="s">
        <v>29</v>
      </c>
      <c r="AD915" s="183" t="s">
        <v>29</v>
      </c>
      <c r="AE915" s="43" t="s">
        <v>29</v>
      </c>
      <c r="AF915" s="184" t="s">
        <v>30</v>
      </c>
      <c r="AG915" s="43" t="s">
        <v>30</v>
      </c>
      <c r="AH915" s="43" t="s">
        <v>30</v>
      </c>
      <c r="AI915" s="46" t="s">
        <v>29</v>
      </c>
    </row>
    <row r="916" spans="18:35" ht="19.5" customHeight="1">
      <c r="R916" s="35" t="s">
        <v>912</v>
      </c>
      <c r="S916" s="36" t="s">
        <v>65</v>
      </c>
      <c r="T916" s="37" t="s">
        <v>472</v>
      </c>
      <c r="U916" s="206" t="b">
        <f t="shared" si="75"/>
        <v>1</v>
      </c>
      <c r="V916" s="38" t="b">
        <f t="shared" si="74"/>
        <v>1</v>
      </c>
      <c r="W916" s="203" t="b">
        <f t="shared" si="76"/>
        <v>1</v>
      </c>
      <c r="X916" s="39" t="s">
        <v>26</v>
      </c>
      <c r="Y916" s="40" t="s">
        <v>57</v>
      </c>
      <c r="Z916" s="41">
        <v>20</v>
      </c>
      <c r="AA916" s="42" t="s">
        <v>913</v>
      </c>
      <c r="AB916" s="43" t="s">
        <v>29</v>
      </c>
      <c r="AC916" s="43" t="s">
        <v>29</v>
      </c>
      <c r="AD916" s="183" t="s">
        <v>129</v>
      </c>
      <c r="AE916" s="43" t="s">
        <v>129</v>
      </c>
      <c r="AF916" s="184" t="s">
        <v>29</v>
      </c>
      <c r="AG916" s="43" t="s">
        <v>29</v>
      </c>
      <c r="AH916" s="43" t="s">
        <v>29</v>
      </c>
      <c r="AI916" s="46" t="s">
        <v>29</v>
      </c>
    </row>
    <row r="917" spans="18:35" ht="19.5" customHeight="1">
      <c r="R917" s="35" t="s">
        <v>912</v>
      </c>
      <c r="S917" s="36" t="s">
        <v>914</v>
      </c>
      <c r="T917" s="37" t="s">
        <v>472</v>
      </c>
      <c r="U917" s="206" t="b">
        <f t="shared" si="75"/>
        <v>1</v>
      </c>
      <c r="V917" s="38" t="b">
        <f t="shared" si="74"/>
        <v>1</v>
      </c>
      <c r="W917" s="203" t="b">
        <f t="shared" si="76"/>
        <v>1</v>
      </c>
      <c r="X917" s="39" t="s">
        <v>26</v>
      </c>
      <c r="Y917" s="40" t="s">
        <v>57</v>
      </c>
      <c r="Z917" s="41">
        <v>31</v>
      </c>
      <c r="AA917" s="42" t="s">
        <v>913</v>
      </c>
      <c r="AB917" s="43" t="s">
        <v>29</v>
      </c>
      <c r="AC917" s="43" t="s">
        <v>29</v>
      </c>
      <c r="AD917" s="183" t="s">
        <v>129</v>
      </c>
      <c r="AE917" s="43" t="s">
        <v>129</v>
      </c>
      <c r="AF917" s="184" t="s">
        <v>29</v>
      </c>
      <c r="AG917" s="43" t="s">
        <v>29</v>
      </c>
      <c r="AH917" s="43" t="s">
        <v>29</v>
      </c>
      <c r="AI917" s="46" t="s">
        <v>29</v>
      </c>
    </row>
    <row r="918" spans="18:35" ht="19.5" customHeight="1">
      <c r="R918" s="35" t="s">
        <v>912</v>
      </c>
      <c r="S918" s="36" t="s">
        <v>915</v>
      </c>
      <c r="T918" s="37" t="s">
        <v>472</v>
      </c>
      <c r="U918" s="206" t="b">
        <f t="shared" si="75"/>
        <v>1</v>
      </c>
      <c r="V918" s="38" t="b">
        <f t="shared" si="74"/>
        <v>1</v>
      </c>
      <c r="W918" s="203" t="b">
        <f t="shared" si="76"/>
        <v>1</v>
      </c>
      <c r="X918" s="39" t="s">
        <v>26</v>
      </c>
      <c r="Y918" s="40" t="s">
        <v>57</v>
      </c>
      <c r="Z918" s="41">
        <v>20</v>
      </c>
      <c r="AA918" s="42" t="s">
        <v>913</v>
      </c>
      <c r="AB918" s="43" t="s">
        <v>29</v>
      </c>
      <c r="AC918" s="43" t="s">
        <v>29</v>
      </c>
      <c r="AD918" s="183" t="s">
        <v>129</v>
      </c>
      <c r="AE918" s="43" t="s">
        <v>129</v>
      </c>
      <c r="AF918" s="184" t="s">
        <v>29</v>
      </c>
      <c r="AG918" s="43" t="s">
        <v>29</v>
      </c>
      <c r="AH918" s="43" t="s">
        <v>29</v>
      </c>
      <c r="AI918" s="46" t="s">
        <v>29</v>
      </c>
    </row>
    <row r="919" spans="18:35" ht="19.5" customHeight="1">
      <c r="R919" s="35" t="s">
        <v>912</v>
      </c>
      <c r="S919" s="36" t="s">
        <v>614</v>
      </c>
      <c r="T919" s="37" t="s">
        <v>472</v>
      </c>
      <c r="U919" s="206" t="b">
        <f t="shared" si="75"/>
        <v>1</v>
      </c>
      <c r="V919" s="38" t="b">
        <f t="shared" si="74"/>
        <v>1</v>
      </c>
      <c r="W919" s="203" t="b">
        <f t="shared" si="76"/>
        <v>1</v>
      </c>
      <c r="X919" s="39" t="s">
        <v>26</v>
      </c>
      <c r="Y919" s="40" t="s">
        <v>57</v>
      </c>
      <c r="Z919" s="41">
        <v>17</v>
      </c>
      <c r="AA919" s="42" t="s">
        <v>913</v>
      </c>
      <c r="AB919" s="43" t="s">
        <v>29</v>
      </c>
      <c r="AC919" s="43" t="s">
        <v>29</v>
      </c>
      <c r="AD919" s="183" t="s">
        <v>129</v>
      </c>
      <c r="AE919" s="43" t="s">
        <v>129</v>
      </c>
      <c r="AF919" s="184" t="s">
        <v>29</v>
      </c>
      <c r="AG919" s="43" t="s">
        <v>29</v>
      </c>
      <c r="AH919" s="43" t="s">
        <v>29</v>
      </c>
      <c r="AI919" s="46" t="s">
        <v>29</v>
      </c>
    </row>
    <row r="920" spans="18:35" ht="19.5" customHeight="1">
      <c r="R920" s="35" t="s">
        <v>912</v>
      </c>
      <c r="S920" s="36" t="s">
        <v>916</v>
      </c>
      <c r="T920" s="37" t="s">
        <v>472</v>
      </c>
      <c r="U920" s="206" t="b">
        <f t="shared" si="75"/>
        <v>1</v>
      </c>
      <c r="V920" s="38" t="b">
        <f t="shared" si="74"/>
        <v>1</v>
      </c>
      <c r="W920" s="203" t="b">
        <f t="shared" si="76"/>
        <v>1</v>
      </c>
      <c r="X920" s="39" t="s">
        <v>26</v>
      </c>
      <c r="Y920" s="40" t="s">
        <v>57</v>
      </c>
      <c r="Z920" s="41">
        <v>16</v>
      </c>
      <c r="AA920" s="42" t="s">
        <v>913</v>
      </c>
      <c r="AB920" s="43" t="s">
        <v>29</v>
      </c>
      <c r="AC920" s="43" t="s">
        <v>29</v>
      </c>
      <c r="AD920" s="183" t="s">
        <v>129</v>
      </c>
      <c r="AE920" s="43" t="s">
        <v>129</v>
      </c>
      <c r="AF920" s="184" t="s">
        <v>29</v>
      </c>
      <c r="AG920" s="43" t="s">
        <v>29</v>
      </c>
      <c r="AH920" s="43" t="s">
        <v>29</v>
      </c>
      <c r="AI920" s="46" t="s">
        <v>29</v>
      </c>
    </row>
    <row r="921" spans="18:35" ht="19.5" customHeight="1">
      <c r="R921" s="35" t="s">
        <v>912</v>
      </c>
      <c r="S921" s="36" t="s">
        <v>511</v>
      </c>
      <c r="T921" s="37" t="s">
        <v>472</v>
      </c>
      <c r="U921" s="206" t="b">
        <f t="shared" si="75"/>
        <v>1</v>
      </c>
      <c r="V921" s="38" t="b">
        <f t="shared" si="74"/>
        <v>1</v>
      </c>
      <c r="W921" s="203" t="b">
        <f t="shared" si="76"/>
        <v>1</v>
      </c>
      <c r="X921" s="39" t="s">
        <v>34</v>
      </c>
      <c r="Y921" s="40" t="s">
        <v>57</v>
      </c>
      <c r="Z921" s="41">
        <v>23</v>
      </c>
      <c r="AA921" s="42" t="s">
        <v>913</v>
      </c>
      <c r="AB921" s="43" t="s">
        <v>29</v>
      </c>
      <c r="AC921" s="43" t="s">
        <v>29</v>
      </c>
      <c r="AD921" s="183" t="s">
        <v>129</v>
      </c>
      <c r="AE921" s="43" t="s">
        <v>129</v>
      </c>
      <c r="AF921" s="184" t="s">
        <v>29</v>
      </c>
      <c r="AG921" s="43" t="s">
        <v>29</v>
      </c>
      <c r="AH921" s="43" t="s">
        <v>29</v>
      </c>
      <c r="AI921" s="46" t="s">
        <v>29</v>
      </c>
    </row>
    <row r="922" spans="18:35" ht="19.5" customHeight="1">
      <c r="R922" s="35" t="s">
        <v>912</v>
      </c>
      <c r="S922" s="36" t="s">
        <v>458</v>
      </c>
      <c r="T922" s="37" t="s">
        <v>472</v>
      </c>
      <c r="U922" s="206" t="b">
        <f t="shared" si="75"/>
        <v>1</v>
      </c>
      <c r="V922" s="38" t="b">
        <f t="shared" si="74"/>
        <v>1</v>
      </c>
      <c r="W922" s="203" t="b">
        <f t="shared" si="76"/>
        <v>1</v>
      </c>
      <c r="X922" s="39" t="s">
        <v>34</v>
      </c>
      <c r="Y922" s="40" t="s">
        <v>57</v>
      </c>
      <c r="Z922" s="41">
        <v>15</v>
      </c>
      <c r="AA922" s="42" t="s">
        <v>913</v>
      </c>
      <c r="AB922" s="43" t="s">
        <v>29</v>
      </c>
      <c r="AC922" s="43" t="s">
        <v>29</v>
      </c>
      <c r="AD922" s="183" t="s">
        <v>129</v>
      </c>
      <c r="AE922" s="43" t="s">
        <v>129</v>
      </c>
      <c r="AF922" s="184" t="s">
        <v>29</v>
      </c>
      <c r="AG922" s="43" t="s">
        <v>29</v>
      </c>
      <c r="AH922" s="43" t="s">
        <v>29</v>
      </c>
      <c r="AI922" s="46" t="s">
        <v>29</v>
      </c>
    </row>
    <row r="923" spans="18:35" ht="19.5" customHeight="1">
      <c r="R923" s="35" t="s">
        <v>912</v>
      </c>
      <c r="S923" s="36" t="s">
        <v>917</v>
      </c>
      <c r="T923" s="37" t="s">
        <v>472</v>
      </c>
      <c r="U923" s="206" t="b">
        <f t="shared" si="75"/>
        <v>1</v>
      </c>
      <c r="V923" s="38" t="b">
        <f t="shared" si="74"/>
        <v>1</v>
      </c>
      <c r="W923" s="203" t="b">
        <f t="shared" si="76"/>
        <v>1</v>
      </c>
      <c r="X923" s="39" t="s">
        <v>34</v>
      </c>
      <c r="Y923" s="40" t="s">
        <v>57</v>
      </c>
      <c r="Z923" s="41">
        <v>20</v>
      </c>
      <c r="AA923" s="42" t="s">
        <v>913</v>
      </c>
      <c r="AB923" s="43" t="s">
        <v>29</v>
      </c>
      <c r="AC923" s="43" t="s">
        <v>29</v>
      </c>
      <c r="AD923" s="183" t="s">
        <v>129</v>
      </c>
      <c r="AE923" s="43" t="s">
        <v>129</v>
      </c>
      <c r="AF923" s="184" t="s">
        <v>29</v>
      </c>
      <c r="AG923" s="43" t="s">
        <v>29</v>
      </c>
      <c r="AH923" s="43" t="s">
        <v>29</v>
      </c>
      <c r="AI923" s="46" t="s">
        <v>29</v>
      </c>
    </row>
    <row r="924" spans="18:35" ht="19.5" customHeight="1">
      <c r="R924" s="35" t="s">
        <v>912</v>
      </c>
      <c r="S924" s="36" t="s">
        <v>459</v>
      </c>
      <c r="T924" s="37" t="s">
        <v>472</v>
      </c>
      <c r="U924" s="206" t="b">
        <f t="shared" si="75"/>
        <v>1</v>
      </c>
      <c r="V924" s="38" t="b">
        <f t="shared" si="74"/>
        <v>1</v>
      </c>
      <c r="W924" s="203" t="b">
        <f t="shared" si="76"/>
        <v>1</v>
      </c>
      <c r="X924" s="39" t="s">
        <v>34</v>
      </c>
      <c r="Y924" s="40" t="s">
        <v>57</v>
      </c>
      <c r="Z924" s="41">
        <v>20</v>
      </c>
      <c r="AA924" s="42" t="s">
        <v>913</v>
      </c>
      <c r="AB924" s="43" t="s">
        <v>29</v>
      </c>
      <c r="AC924" s="43" t="s">
        <v>29</v>
      </c>
      <c r="AD924" s="183" t="s">
        <v>129</v>
      </c>
      <c r="AE924" s="43" t="s">
        <v>129</v>
      </c>
      <c r="AF924" s="184" t="s">
        <v>29</v>
      </c>
      <c r="AG924" s="43" t="s">
        <v>29</v>
      </c>
      <c r="AH924" s="43" t="s">
        <v>29</v>
      </c>
      <c r="AI924" s="46" t="s">
        <v>29</v>
      </c>
    </row>
    <row r="925" spans="18:35" ht="19.5" customHeight="1">
      <c r="R925" s="35" t="s">
        <v>912</v>
      </c>
      <c r="S925" s="36" t="s">
        <v>918</v>
      </c>
      <c r="T925" s="37" t="s">
        <v>472</v>
      </c>
      <c r="U925" s="206" t="b">
        <f t="shared" si="75"/>
        <v>1</v>
      </c>
      <c r="V925" s="38" t="b">
        <f t="shared" si="74"/>
        <v>1</v>
      </c>
      <c r="W925" s="203" t="b">
        <f t="shared" si="76"/>
        <v>1</v>
      </c>
      <c r="X925" s="39" t="s">
        <v>34</v>
      </c>
      <c r="Y925" s="40" t="s">
        <v>57</v>
      </c>
      <c r="Z925" s="41">
        <v>22</v>
      </c>
      <c r="AA925" s="42" t="s">
        <v>913</v>
      </c>
      <c r="AB925" s="43" t="s">
        <v>29</v>
      </c>
      <c r="AC925" s="43" t="s">
        <v>29</v>
      </c>
      <c r="AD925" s="183" t="s">
        <v>129</v>
      </c>
      <c r="AE925" s="43" t="s">
        <v>129</v>
      </c>
      <c r="AF925" s="184" t="s">
        <v>29</v>
      </c>
      <c r="AG925" s="43" t="s">
        <v>29</v>
      </c>
      <c r="AH925" s="43" t="s">
        <v>29</v>
      </c>
      <c r="AI925" s="46" t="s">
        <v>29</v>
      </c>
    </row>
    <row r="926" spans="18:35" ht="19.5" customHeight="1">
      <c r="R926" s="35" t="s">
        <v>912</v>
      </c>
      <c r="S926" s="36" t="s">
        <v>919</v>
      </c>
      <c r="T926" s="37" t="s">
        <v>472</v>
      </c>
      <c r="U926" s="206" t="b">
        <f t="shared" si="75"/>
        <v>1</v>
      </c>
      <c r="V926" s="38" t="b">
        <f t="shared" si="74"/>
        <v>1</v>
      </c>
      <c r="W926" s="203" t="b">
        <f t="shared" si="76"/>
        <v>1</v>
      </c>
      <c r="X926" s="39" t="s">
        <v>34</v>
      </c>
      <c r="Y926" s="40" t="s">
        <v>57</v>
      </c>
      <c r="Z926" s="41">
        <v>20</v>
      </c>
      <c r="AA926" s="42" t="s">
        <v>913</v>
      </c>
      <c r="AB926" s="43" t="s">
        <v>29</v>
      </c>
      <c r="AC926" s="43" t="s">
        <v>29</v>
      </c>
      <c r="AD926" s="183" t="s">
        <v>129</v>
      </c>
      <c r="AE926" s="43" t="s">
        <v>129</v>
      </c>
      <c r="AF926" s="184" t="s">
        <v>29</v>
      </c>
      <c r="AG926" s="43" t="s">
        <v>29</v>
      </c>
      <c r="AH926" s="43" t="s">
        <v>29</v>
      </c>
      <c r="AI926" s="46" t="s">
        <v>29</v>
      </c>
    </row>
    <row r="927" spans="18:35" ht="19.5" customHeight="1">
      <c r="R927" s="35" t="s">
        <v>912</v>
      </c>
      <c r="S927" s="36" t="s">
        <v>599</v>
      </c>
      <c r="T927" s="37" t="s">
        <v>472</v>
      </c>
      <c r="U927" s="206" t="b">
        <f t="shared" si="75"/>
        <v>1</v>
      </c>
      <c r="V927" s="38" t="b">
        <f t="shared" si="74"/>
        <v>1</v>
      </c>
      <c r="W927" s="203" t="b">
        <f t="shared" si="76"/>
        <v>1</v>
      </c>
      <c r="X927" s="39" t="s">
        <v>34</v>
      </c>
      <c r="Y927" s="40" t="s">
        <v>57</v>
      </c>
      <c r="Z927" s="41">
        <v>20</v>
      </c>
      <c r="AA927" s="42" t="s">
        <v>913</v>
      </c>
      <c r="AB927" s="43" t="s">
        <v>29</v>
      </c>
      <c r="AC927" s="43" t="s">
        <v>29</v>
      </c>
      <c r="AD927" s="183" t="s">
        <v>129</v>
      </c>
      <c r="AE927" s="43" t="s">
        <v>129</v>
      </c>
      <c r="AF927" s="184" t="s">
        <v>29</v>
      </c>
      <c r="AG927" s="43" t="s">
        <v>29</v>
      </c>
      <c r="AH927" s="43" t="s">
        <v>29</v>
      </c>
      <c r="AI927" s="46" t="s">
        <v>29</v>
      </c>
    </row>
    <row r="928" spans="18:35" ht="19.5" customHeight="1">
      <c r="R928" s="35" t="s">
        <v>912</v>
      </c>
      <c r="S928" s="36" t="s">
        <v>570</v>
      </c>
      <c r="T928" s="37" t="s">
        <v>472</v>
      </c>
      <c r="U928" s="206" t="b">
        <f t="shared" si="75"/>
        <v>1</v>
      </c>
      <c r="V928" s="38" t="b">
        <f t="shared" si="74"/>
        <v>1</v>
      </c>
      <c r="W928" s="203" t="b">
        <f t="shared" si="76"/>
        <v>1</v>
      </c>
      <c r="X928" s="39" t="s">
        <v>76</v>
      </c>
      <c r="Y928" s="40" t="s">
        <v>57</v>
      </c>
      <c r="Z928" s="41">
        <v>19</v>
      </c>
      <c r="AA928" s="42" t="s">
        <v>913</v>
      </c>
      <c r="AB928" s="43" t="s">
        <v>29</v>
      </c>
      <c r="AC928" s="43" t="s">
        <v>29</v>
      </c>
      <c r="AD928" s="183" t="s">
        <v>129</v>
      </c>
      <c r="AE928" s="43" t="s">
        <v>129</v>
      </c>
      <c r="AF928" s="184" t="s">
        <v>29</v>
      </c>
      <c r="AG928" s="43" t="s">
        <v>29</v>
      </c>
      <c r="AH928" s="43" t="s">
        <v>29</v>
      </c>
      <c r="AI928" s="46" t="s">
        <v>29</v>
      </c>
    </row>
    <row r="929" spans="18:35" ht="19.5" customHeight="1">
      <c r="R929" s="35" t="s">
        <v>912</v>
      </c>
      <c r="S929" s="36" t="s">
        <v>555</v>
      </c>
      <c r="T929" s="37" t="s">
        <v>472</v>
      </c>
      <c r="U929" s="206" t="b">
        <f t="shared" si="75"/>
        <v>1</v>
      </c>
      <c r="V929" s="38" t="b">
        <f t="shared" si="74"/>
        <v>1</v>
      </c>
      <c r="W929" s="203" t="b">
        <f t="shared" si="76"/>
        <v>1</v>
      </c>
      <c r="X929" s="39" t="s">
        <v>76</v>
      </c>
      <c r="Y929" s="40" t="s">
        <v>57</v>
      </c>
      <c r="Z929" s="41">
        <v>31</v>
      </c>
      <c r="AA929" s="42" t="s">
        <v>913</v>
      </c>
      <c r="AB929" s="43" t="s">
        <v>29</v>
      </c>
      <c r="AC929" s="43" t="s">
        <v>29</v>
      </c>
      <c r="AD929" s="183" t="s">
        <v>129</v>
      </c>
      <c r="AE929" s="43" t="s">
        <v>129</v>
      </c>
      <c r="AF929" s="184" t="s">
        <v>29</v>
      </c>
      <c r="AG929" s="43" t="s">
        <v>29</v>
      </c>
      <c r="AH929" s="43" t="s">
        <v>29</v>
      </c>
      <c r="AI929" s="46" t="s">
        <v>29</v>
      </c>
    </row>
    <row r="930" spans="18:35" ht="19.5" customHeight="1">
      <c r="R930" s="35" t="s">
        <v>912</v>
      </c>
      <c r="S930" s="36" t="s">
        <v>920</v>
      </c>
      <c r="T930" s="37" t="s">
        <v>472</v>
      </c>
      <c r="U930" s="206" t="b">
        <f t="shared" si="75"/>
        <v>1</v>
      </c>
      <c r="V930" s="38" t="b">
        <f t="shared" si="74"/>
        <v>1</v>
      </c>
      <c r="W930" s="203" t="b">
        <f t="shared" si="76"/>
        <v>1</v>
      </c>
      <c r="X930" s="39" t="s">
        <v>76</v>
      </c>
      <c r="Y930" s="40" t="s">
        <v>57</v>
      </c>
      <c r="Z930" s="41">
        <v>22</v>
      </c>
      <c r="AA930" s="42" t="s">
        <v>913</v>
      </c>
      <c r="AB930" s="43" t="s">
        <v>29</v>
      </c>
      <c r="AC930" s="43" t="s">
        <v>29</v>
      </c>
      <c r="AD930" s="183" t="s">
        <v>129</v>
      </c>
      <c r="AE930" s="43" t="s">
        <v>129</v>
      </c>
      <c r="AF930" s="184" t="s">
        <v>29</v>
      </c>
      <c r="AG930" s="43" t="s">
        <v>29</v>
      </c>
      <c r="AH930" s="43" t="s">
        <v>29</v>
      </c>
      <c r="AI930" s="46" t="s">
        <v>29</v>
      </c>
    </row>
    <row r="931" spans="18:35" ht="19.5" customHeight="1">
      <c r="R931" s="35" t="s">
        <v>912</v>
      </c>
      <c r="S931" s="36" t="s">
        <v>921</v>
      </c>
      <c r="T931" s="37" t="s">
        <v>472</v>
      </c>
      <c r="U931" s="206" t="b">
        <f t="shared" si="75"/>
        <v>1</v>
      </c>
      <c r="V931" s="38" t="b">
        <f t="shared" si="74"/>
        <v>1</v>
      </c>
      <c r="W931" s="203" t="b">
        <f t="shared" si="76"/>
        <v>1</v>
      </c>
      <c r="X931" s="39" t="s">
        <v>76</v>
      </c>
      <c r="Y931" s="40" t="s">
        <v>57</v>
      </c>
      <c r="Z931" s="41">
        <v>21</v>
      </c>
      <c r="AA931" s="42" t="s">
        <v>913</v>
      </c>
      <c r="AB931" s="43" t="s">
        <v>29</v>
      </c>
      <c r="AC931" s="43" t="s">
        <v>29</v>
      </c>
      <c r="AD931" s="183" t="s">
        <v>129</v>
      </c>
      <c r="AE931" s="43" t="s">
        <v>129</v>
      </c>
      <c r="AF931" s="184" t="s">
        <v>29</v>
      </c>
      <c r="AG931" s="43" t="s">
        <v>29</v>
      </c>
      <c r="AH931" s="43" t="s">
        <v>29</v>
      </c>
      <c r="AI931" s="46" t="s">
        <v>29</v>
      </c>
    </row>
    <row r="932" spans="18:35" ht="19.5" customHeight="1">
      <c r="R932" s="35" t="s">
        <v>922</v>
      </c>
      <c r="S932" s="36" t="s">
        <v>528</v>
      </c>
      <c r="T932" s="37" t="s">
        <v>472</v>
      </c>
      <c r="U932" s="206" t="b">
        <f t="shared" si="75"/>
        <v>1</v>
      </c>
      <c r="V932" s="38" t="b">
        <f t="shared" si="74"/>
        <v>1</v>
      </c>
      <c r="W932" s="203" t="b">
        <f t="shared" si="76"/>
        <v>1</v>
      </c>
      <c r="X932" s="39" t="s">
        <v>34</v>
      </c>
      <c r="Y932" s="40" t="s">
        <v>35</v>
      </c>
      <c r="Z932" s="41">
        <v>21</v>
      </c>
      <c r="AA932" s="42" t="s">
        <v>218</v>
      </c>
      <c r="AB932" s="43" t="s">
        <v>29</v>
      </c>
      <c r="AC932" s="43" t="s">
        <v>29</v>
      </c>
      <c r="AD932" s="183" t="s">
        <v>29</v>
      </c>
      <c r="AE932" s="43" t="s">
        <v>29</v>
      </c>
      <c r="AF932" s="184" t="s">
        <v>29</v>
      </c>
      <c r="AG932" s="43" t="s">
        <v>29</v>
      </c>
      <c r="AH932" s="43" t="s">
        <v>29</v>
      </c>
      <c r="AI932" s="46" t="s">
        <v>29</v>
      </c>
    </row>
    <row r="933" spans="18:35" ht="19.5" customHeight="1">
      <c r="R933" s="35" t="s">
        <v>922</v>
      </c>
      <c r="S933" s="36" t="s">
        <v>923</v>
      </c>
      <c r="T933" s="37" t="s">
        <v>472</v>
      </c>
      <c r="U933" s="206" t="b">
        <f t="shared" si="75"/>
        <v>1</v>
      </c>
      <c r="V933" s="38" t="b">
        <f t="shared" si="74"/>
        <v>1</v>
      </c>
      <c r="W933" s="203" t="b">
        <f t="shared" si="76"/>
        <v>1</v>
      </c>
      <c r="X933" s="39" t="s">
        <v>34</v>
      </c>
      <c r="Y933" s="40" t="s">
        <v>35</v>
      </c>
      <c r="Z933" s="41">
        <v>16</v>
      </c>
      <c r="AA933" s="42" t="s">
        <v>218</v>
      </c>
      <c r="AB933" s="43" t="s">
        <v>29</v>
      </c>
      <c r="AC933" s="43" t="s">
        <v>29</v>
      </c>
      <c r="AD933" s="183" t="s">
        <v>29</v>
      </c>
      <c r="AE933" s="43" t="s">
        <v>29</v>
      </c>
      <c r="AF933" s="184" t="s">
        <v>29</v>
      </c>
      <c r="AG933" s="43" t="s">
        <v>29</v>
      </c>
      <c r="AH933" s="43" t="s">
        <v>29</v>
      </c>
      <c r="AI933" s="46" t="s">
        <v>29</v>
      </c>
    </row>
    <row r="934" spans="18:35" ht="19.5" customHeight="1">
      <c r="R934" s="35" t="s">
        <v>922</v>
      </c>
      <c r="S934" s="36" t="s">
        <v>920</v>
      </c>
      <c r="T934" s="37" t="s">
        <v>472</v>
      </c>
      <c r="U934" s="206" t="b">
        <f t="shared" si="75"/>
        <v>1</v>
      </c>
      <c r="V934" s="38" t="b">
        <f t="shared" si="74"/>
        <v>1</v>
      </c>
      <c r="W934" s="203" t="b">
        <f t="shared" si="76"/>
        <v>1</v>
      </c>
      <c r="X934" s="39" t="s">
        <v>34</v>
      </c>
      <c r="Y934" s="40" t="s">
        <v>35</v>
      </c>
      <c r="Z934" s="41">
        <v>16</v>
      </c>
      <c r="AA934" s="42" t="s">
        <v>218</v>
      </c>
      <c r="AB934" s="43" t="s">
        <v>29</v>
      </c>
      <c r="AC934" s="43" t="s">
        <v>29</v>
      </c>
      <c r="AD934" s="183" t="s">
        <v>29</v>
      </c>
      <c r="AE934" s="43" t="s">
        <v>29</v>
      </c>
      <c r="AF934" s="184" t="s">
        <v>29</v>
      </c>
      <c r="AG934" s="43" t="s">
        <v>29</v>
      </c>
      <c r="AH934" s="43" t="s">
        <v>29</v>
      </c>
      <c r="AI934" s="46" t="s">
        <v>29</v>
      </c>
    </row>
    <row r="935" spans="18:35" ht="19.5" customHeight="1">
      <c r="R935" s="35" t="s">
        <v>922</v>
      </c>
      <c r="S935" s="36" t="s">
        <v>924</v>
      </c>
      <c r="T935" s="37" t="s">
        <v>472</v>
      </c>
      <c r="U935" s="206" t="b">
        <f t="shared" si="75"/>
        <v>1</v>
      </c>
      <c r="V935" s="38" t="b">
        <f t="shared" si="74"/>
        <v>1</v>
      </c>
      <c r="W935" s="203" t="b">
        <f t="shared" si="76"/>
        <v>1</v>
      </c>
      <c r="X935" s="39" t="s">
        <v>34</v>
      </c>
      <c r="Y935" s="40" t="s">
        <v>35</v>
      </c>
      <c r="Z935" s="41">
        <v>21</v>
      </c>
      <c r="AA935" s="42" t="s">
        <v>218</v>
      </c>
      <c r="AB935" s="43" t="s">
        <v>29</v>
      </c>
      <c r="AC935" s="43" t="s">
        <v>29</v>
      </c>
      <c r="AD935" s="183" t="s">
        <v>29</v>
      </c>
      <c r="AE935" s="43" t="s">
        <v>29</v>
      </c>
      <c r="AF935" s="184" t="s">
        <v>29</v>
      </c>
      <c r="AG935" s="43" t="s">
        <v>29</v>
      </c>
      <c r="AH935" s="43" t="s">
        <v>29</v>
      </c>
      <c r="AI935" s="46" t="s">
        <v>29</v>
      </c>
    </row>
    <row r="936" spans="18:35" ht="19.5" customHeight="1">
      <c r="R936" s="35" t="s">
        <v>922</v>
      </c>
      <c r="S936" s="36" t="s">
        <v>520</v>
      </c>
      <c r="T936" s="37" t="s">
        <v>472</v>
      </c>
      <c r="U936" s="206" t="b">
        <f t="shared" si="75"/>
        <v>1</v>
      </c>
      <c r="V936" s="38" t="b">
        <f t="shared" si="74"/>
        <v>1</v>
      </c>
      <c r="W936" s="203" t="b">
        <f t="shared" si="76"/>
        <v>1</v>
      </c>
      <c r="X936" s="39" t="s">
        <v>34</v>
      </c>
      <c r="Y936" s="40" t="s">
        <v>35</v>
      </c>
      <c r="Z936" s="41">
        <v>18</v>
      </c>
      <c r="AA936" s="42" t="s">
        <v>218</v>
      </c>
      <c r="AB936" s="43" t="s">
        <v>29</v>
      </c>
      <c r="AC936" s="43" t="s">
        <v>29</v>
      </c>
      <c r="AD936" s="183" t="s">
        <v>29</v>
      </c>
      <c r="AE936" s="43" t="s">
        <v>29</v>
      </c>
      <c r="AF936" s="184" t="s">
        <v>29</v>
      </c>
      <c r="AG936" s="43" t="s">
        <v>29</v>
      </c>
      <c r="AH936" s="43" t="s">
        <v>29</v>
      </c>
      <c r="AI936" s="46" t="s">
        <v>29</v>
      </c>
    </row>
    <row r="937" spans="18:35" ht="19.5" customHeight="1">
      <c r="R937" s="35" t="s">
        <v>922</v>
      </c>
      <c r="S937" s="36" t="s">
        <v>925</v>
      </c>
      <c r="T937" s="37" t="s">
        <v>472</v>
      </c>
      <c r="U937" s="206" t="b">
        <f t="shared" si="75"/>
        <v>1</v>
      </c>
      <c r="V937" s="38" t="b">
        <f t="shared" si="74"/>
        <v>1</v>
      </c>
      <c r="W937" s="203" t="b">
        <f t="shared" si="76"/>
        <v>1</v>
      </c>
      <c r="X937" s="39" t="s">
        <v>34</v>
      </c>
      <c r="Y937" s="40" t="s">
        <v>35</v>
      </c>
      <c r="Z937" s="41">
        <v>26</v>
      </c>
      <c r="AA937" s="42" t="s">
        <v>218</v>
      </c>
      <c r="AB937" s="43" t="s">
        <v>29</v>
      </c>
      <c r="AC937" s="43" t="s">
        <v>29</v>
      </c>
      <c r="AD937" s="183" t="s">
        <v>29</v>
      </c>
      <c r="AE937" s="43" t="s">
        <v>29</v>
      </c>
      <c r="AF937" s="184" t="s">
        <v>29</v>
      </c>
      <c r="AG937" s="43" t="s">
        <v>29</v>
      </c>
      <c r="AH937" s="43" t="s">
        <v>29</v>
      </c>
      <c r="AI937" s="46" t="s">
        <v>29</v>
      </c>
    </row>
    <row r="938" spans="18:35" ht="19.5" customHeight="1">
      <c r="R938" s="35" t="s">
        <v>922</v>
      </c>
      <c r="S938" s="36" t="s">
        <v>926</v>
      </c>
      <c r="T938" s="37" t="s">
        <v>472</v>
      </c>
      <c r="U938" s="206" t="b">
        <f t="shared" si="75"/>
        <v>1</v>
      </c>
      <c r="V938" s="38" t="b">
        <f t="shared" ref="V938:V943" si="77">IF(COUNTIF($J$15:$K$19,$Y938)=0,IF(COUNTIF($L$15:$M$19,$Y938)=0,IF(VLOOKUP($Y938,$N$15:$O$19,2,FALSE)="가 능",TRUE,FALSE),IF(VLOOKUP($Y938,$L$15:$M$19,2,FALSE)="가 능",TRUE,FALSE)),IF(VLOOKUP($Y938,$J$15:$K$19,2,FALSE)="가 능",TRUE,FALSE))</f>
        <v>1</v>
      </c>
      <c r="W938" s="203" t="b">
        <f t="shared" si="76"/>
        <v>1</v>
      </c>
      <c r="X938" s="39" t="s">
        <v>34</v>
      </c>
      <c r="Y938" s="40" t="s">
        <v>35</v>
      </c>
      <c r="Z938" s="41">
        <v>22</v>
      </c>
      <c r="AA938" s="42" t="s">
        <v>218</v>
      </c>
      <c r="AB938" s="43" t="s">
        <v>29</v>
      </c>
      <c r="AC938" s="43" t="s">
        <v>29</v>
      </c>
      <c r="AD938" s="183" t="s">
        <v>29</v>
      </c>
      <c r="AE938" s="43" t="s">
        <v>29</v>
      </c>
      <c r="AF938" s="184" t="s">
        <v>29</v>
      </c>
      <c r="AG938" s="43" t="s">
        <v>29</v>
      </c>
      <c r="AH938" s="43" t="s">
        <v>29</v>
      </c>
      <c r="AI938" s="46" t="s">
        <v>29</v>
      </c>
    </row>
    <row r="939" spans="18:35" ht="19.5" customHeight="1">
      <c r="R939" s="35" t="s">
        <v>922</v>
      </c>
      <c r="S939" s="36" t="s">
        <v>927</v>
      </c>
      <c r="T939" s="37" t="s">
        <v>472</v>
      </c>
      <c r="U939" s="206" t="b">
        <f t="shared" si="75"/>
        <v>1</v>
      </c>
      <c r="V939" s="38" t="b">
        <f t="shared" si="77"/>
        <v>1</v>
      </c>
      <c r="W939" s="203" t="b">
        <f t="shared" si="76"/>
        <v>1</v>
      </c>
      <c r="X939" s="39" t="s">
        <v>34</v>
      </c>
      <c r="Y939" s="40" t="s">
        <v>35</v>
      </c>
      <c r="Z939" s="41">
        <v>17</v>
      </c>
      <c r="AA939" s="42" t="s">
        <v>218</v>
      </c>
      <c r="AB939" s="43" t="s">
        <v>29</v>
      </c>
      <c r="AC939" s="43" t="s">
        <v>29</v>
      </c>
      <c r="AD939" s="183" t="s">
        <v>29</v>
      </c>
      <c r="AE939" s="43" t="s">
        <v>29</v>
      </c>
      <c r="AF939" s="184" t="s">
        <v>29</v>
      </c>
      <c r="AG939" s="43" t="s">
        <v>29</v>
      </c>
      <c r="AH939" s="43" t="s">
        <v>29</v>
      </c>
      <c r="AI939" s="46" t="s">
        <v>29</v>
      </c>
    </row>
    <row r="940" spans="18:35" ht="19.5" customHeight="1">
      <c r="R940" s="35" t="s">
        <v>922</v>
      </c>
      <c r="S940" s="36" t="s">
        <v>587</v>
      </c>
      <c r="T940" s="37" t="s">
        <v>472</v>
      </c>
      <c r="U940" s="206" t="b">
        <f t="shared" si="75"/>
        <v>1</v>
      </c>
      <c r="V940" s="38" t="b">
        <f t="shared" si="77"/>
        <v>1</v>
      </c>
      <c r="W940" s="203" t="b">
        <f t="shared" si="76"/>
        <v>1</v>
      </c>
      <c r="X940" s="39" t="s">
        <v>34</v>
      </c>
      <c r="Y940" s="40" t="s">
        <v>35</v>
      </c>
      <c r="Z940" s="41">
        <v>18</v>
      </c>
      <c r="AA940" s="42" t="s">
        <v>218</v>
      </c>
      <c r="AB940" s="43" t="s">
        <v>29</v>
      </c>
      <c r="AC940" s="43" t="s">
        <v>29</v>
      </c>
      <c r="AD940" s="183" t="s">
        <v>29</v>
      </c>
      <c r="AE940" s="43" t="s">
        <v>29</v>
      </c>
      <c r="AF940" s="184" t="s">
        <v>29</v>
      </c>
      <c r="AG940" s="43" t="s">
        <v>29</v>
      </c>
      <c r="AH940" s="43" t="s">
        <v>29</v>
      </c>
      <c r="AI940" s="46" t="s">
        <v>29</v>
      </c>
    </row>
    <row r="941" spans="18:35" ht="19.5" customHeight="1">
      <c r="R941" s="35" t="s">
        <v>922</v>
      </c>
      <c r="S941" s="36" t="s">
        <v>928</v>
      </c>
      <c r="T941" s="37" t="s">
        <v>472</v>
      </c>
      <c r="U941" s="206" t="b">
        <f t="shared" si="75"/>
        <v>1</v>
      </c>
      <c r="V941" s="38" t="b">
        <f t="shared" si="77"/>
        <v>1</v>
      </c>
      <c r="W941" s="203" t="b">
        <f t="shared" si="76"/>
        <v>1</v>
      </c>
      <c r="X941" s="39" t="s">
        <v>34</v>
      </c>
      <c r="Y941" s="40" t="s">
        <v>35</v>
      </c>
      <c r="Z941" s="41">
        <v>18</v>
      </c>
      <c r="AA941" s="42" t="s">
        <v>218</v>
      </c>
      <c r="AB941" s="43" t="s">
        <v>29</v>
      </c>
      <c r="AC941" s="43" t="s">
        <v>29</v>
      </c>
      <c r="AD941" s="183" t="s">
        <v>29</v>
      </c>
      <c r="AE941" s="43" t="s">
        <v>29</v>
      </c>
      <c r="AF941" s="184" t="s">
        <v>29</v>
      </c>
      <c r="AG941" s="43" t="s">
        <v>29</v>
      </c>
      <c r="AH941" s="43" t="s">
        <v>29</v>
      </c>
      <c r="AI941" s="46" t="s">
        <v>29</v>
      </c>
    </row>
    <row r="942" spans="18:35" ht="19.5" customHeight="1">
      <c r="R942" s="35" t="s">
        <v>922</v>
      </c>
      <c r="S942" s="36" t="s">
        <v>929</v>
      </c>
      <c r="T942" s="37" t="s">
        <v>472</v>
      </c>
      <c r="U942" s="206" t="b">
        <f>IF(W942=FALSE,FALSE,IF(V942=FALSE,FALSE,TRUE))</f>
        <v>1</v>
      </c>
      <c r="V942" s="38" t="b">
        <f t="shared" si="77"/>
        <v>1</v>
      </c>
      <c r="W942" s="203" t="b">
        <f>IF($J$25="선택중복",FALSE,TRUE)</f>
        <v>1</v>
      </c>
      <c r="X942" s="39" t="s">
        <v>34</v>
      </c>
      <c r="Y942" s="40" t="s">
        <v>35</v>
      </c>
      <c r="Z942" s="41">
        <v>18</v>
      </c>
      <c r="AA942" s="42" t="s">
        <v>218</v>
      </c>
      <c r="AB942" s="43" t="s">
        <v>29</v>
      </c>
      <c r="AC942" s="43" t="s">
        <v>29</v>
      </c>
      <c r="AD942" s="183" t="s">
        <v>29</v>
      </c>
      <c r="AE942" s="43" t="s">
        <v>29</v>
      </c>
      <c r="AF942" s="184" t="s">
        <v>29</v>
      </c>
      <c r="AG942" s="43" t="s">
        <v>29</v>
      </c>
      <c r="AH942" s="43" t="s">
        <v>29</v>
      </c>
      <c r="AI942" s="46" t="s">
        <v>29</v>
      </c>
    </row>
    <row r="943" spans="18:35" ht="19.5" customHeight="1" thickBot="1">
      <c r="R943" s="185" t="s">
        <v>922</v>
      </c>
      <c r="S943" s="186" t="s">
        <v>930</v>
      </c>
      <c r="T943" s="187" t="s">
        <v>472</v>
      </c>
      <c r="U943" s="208" t="b">
        <f>IF(W943=FALSE,FALSE,IF(V943=FALSE,FALSE,TRUE))</f>
        <v>1</v>
      </c>
      <c r="V943" s="188" t="b">
        <f t="shared" si="77"/>
        <v>1</v>
      </c>
      <c r="W943" s="204" t="b">
        <f>IF($J$25="선택중복",FALSE,TRUE)</f>
        <v>1</v>
      </c>
      <c r="X943" s="189" t="s">
        <v>34</v>
      </c>
      <c r="Y943" s="190" t="s">
        <v>35</v>
      </c>
      <c r="Z943" s="191">
        <v>21</v>
      </c>
      <c r="AA943" s="192" t="s">
        <v>218</v>
      </c>
      <c r="AB943" s="193" t="s">
        <v>29</v>
      </c>
      <c r="AC943" s="193" t="s">
        <v>29</v>
      </c>
      <c r="AD943" s="194" t="s">
        <v>29</v>
      </c>
      <c r="AE943" s="193" t="s">
        <v>29</v>
      </c>
      <c r="AF943" s="195" t="s">
        <v>29</v>
      </c>
      <c r="AG943" s="193" t="s">
        <v>29</v>
      </c>
      <c r="AH943" s="193" t="s">
        <v>29</v>
      </c>
      <c r="AI943" s="196" t="s">
        <v>29</v>
      </c>
    </row>
    <row r="944" spans="18:35" ht="19.5" customHeight="1" thickTop="1"/>
    <row r="945" spans="18:35" ht="19.5" customHeight="1">
      <c r="R945" s="62"/>
      <c r="S945" s="197"/>
      <c r="AB945" s="198"/>
      <c r="AC945" s="198"/>
      <c r="AD945" s="198"/>
      <c r="AE945" s="198"/>
      <c r="AF945" s="198"/>
      <c r="AG945" s="198"/>
      <c r="AH945" s="198"/>
      <c r="AI945" s="198"/>
    </row>
    <row r="946" spans="18:35" ht="19.5" customHeight="1">
      <c r="R946" s="62"/>
      <c r="S946" s="197"/>
      <c r="AB946" s="198"/>
      <c r="AC946" s="198"/>
      <c r="AD946" s="198"/>
      <c r="AE946" s="198"/>
      <c r="AF946" s="198"/>
      <c r="AG946" s="198"/>
      <c r="AH946" s="198"/>
      <c r="AI946" s="198"/>
    </row>
    <row r="947" spans="18:35" ht="19.5" customHeight="1">
      <c r="R947" s="62"/>
      <c r="S947" s="197"/>
      <c r="AB947" s="198"/>
      <c r="AC947" s="198"/>
      <c r="AD947" s="198"/>
      <c r="AE947" s="198"/>
      <c r="AF947" s="198"/>
      <c r="AG947" s="198"/>
      <c r="AH947" s="198"/>
      <c r="AI947" s="198"/>
    </row>
    <row r="948" spans="18:35" ht="19.5" customHeight="1">
      <c r="R948" s="62"/>
      <c r="S948" s="197"/>
      <c r="AB948" s="198"/>
      <c r="AC948" s="198"/>
      <c r="AD948" s="198"/>
      <c r="AE948" s="198"/>
      <c r="AF948" s="198"/>
      <c r="AG948" s="198"/>
      <c r="AH948" s="198"/>
      <c r="AI948" s="198"/>
    </row>
    <row r="949" spans="18:35" ht="19.5" customHeight="1">
      <c r="R949" s="62"/>
      <c r="S949" s="197"/>
      <c r="AB949" s="198"/>
      <c r="AC949" s="198"/>
      <c r="AD949" s="198"/>
      <c r="AE949" s="198"/>
      <c r="AF949" s="198"/>
      <c r="AG949" s="198"/>
      <c r="AH949" s="198"/>
      <c r="AI949" s="198"/>
    </row>
    <row r="950" spans="18:35" ht="19.5" customHeight="1">
      <c r="R950" s="62"/>
      <c r="S950" s="197"/>
      <c r="AB950" s="198"/>
      <c r="AC950" s="198"/>
      <c r="AD950" s="198"/>
      <c r="AE950" s="198"/>
      <c r="AF950" s="198"/>
      <c r="AG950" s="198"/>
      <c r="AH950" s="198"/>
      <c r="AI950" s="198"/>
    </row>
    <row r="951" spans="18:35" ht="19.5" customHeight="1">
      <c r="R951" s="62"/>
      <c r="S951" s="197"/>
      <c r="AB951" s="198"/>
      <c r="AC951" s="198"/>
      <c r="AD951" s="198"/>
      <c r="AE951" s="198"/>
      <c r="AF951" s="198"/>
      <c r="AG951" s="198"/>
      <c r="AH951" s="198"/>
      <c r="AI951" s="198"/>
    </row>
    <row r="952" spans="18:35" ht="19.5" customHeight="1">
      <c r="R952" s="62"/>
      <c r="S952" s="197"/>
      <c r="AB952" s="198"/>
      <c r="AC952" s="198"/>
      <c r="AD952" s="198"/>
      <c r="AE952" s="198"/>
      <c r="AF952" s="198"/>
      <c r="AG952" s="198"/>
      <c r="AH952" s="198"/>
      <c r="AI952" s="198"/>
    </row>
    <row r="953" spans="18:35" ht="19.5" customHeight="1">
      <c r="R953" s="62"/>
      <c r="S953" s="197"/>
      <c r="AB953" s="198"/>
      <c r="AC953" s="198"/>
      <c r="AD953" s="198"/>
      <c r="AE953" s="198"/>
      <c r="AF953" s="198"/>
      <c r="AG953" s="198"/>
      <c r="AH953" s="198"/>
      <c r="AI953" s="198"/>
    </row>
    <row r="954" spans="18:35" ht="19.5" customHeight="1">
      <c r="R954" s="62"/>
      <c r="S954" s="197"/>
      <c r="AB954" s="198"/>
      <c r="AC954" s="198"/>
      <c r="AD954" s="198"/>
      <c r="AE954" s="198"/>
      <c r="AF954" s="198"/>
      <c r="AG954" s="198"/>
      <c r="AH954" s="198"/>
      <c r="AI954" s="198"/>
    </row>
    <row r="955" spans="18:35" ht="19.5" customHeight="1">
      <c r="R955" s="62"/>
      <c r="S955" s="197"/>
      <c r="AB955" s="198"/>
      <c r="AC955" s="198"/>
      <c r="AD955" s="198"/>
      <c r="AE955" s="198"/>
      <c r="AF955" s="198"/>
      <c r="AG955" s="198"/>
      <c r="AH955" s="198"/>
      <c r="AI955" s="198"/>
    </row>
    <row r="956" spans="18:35" ht="19.5" customHeight="1">
      <c r="R956" s="62"/>
      <c r="S956" s="197"/>
      <c r="AB956" s="198"/>
      <c r="AC956" s="198"/>
      <c r="AD956" s="198"/>
      <c r="AE956" s="198"/>
      <c r="AF956" s="198"/>
      <c r="AG956" s="198"/>
      <c r="AH956" s="198"/>
      <c r="AI956" s="198"/>
    </row>
    <row r="957" spans="18:35" ht="19.5" customHeight="1"/>
    <row r="958" spans="18:35" ht="19.5" customHeight="1"/>
    <row r="959" spans="18:35" ht="19.5" customHeight="1"/>
    <row r="960" spans="18:35" ht="19.5" customHeight="1"/>
    <row r="961" ht="19.5" customHeight="1"/>
    <row r="962" ht="19.5" customHeight="1"/>
    <row r="963" ht="19.5" customHeight="1"/>
    <row r="964" ht="19.5" customHeight="1"/>
    <row r="965" ht="19.5"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19.5"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row r="1001" ht="19.5" customHeight="1"/>
    <row r="1002" ht="19.5" customHeight="1"/>
    <row r="1003" ht="19.5" customHeight="1"/>
    <row r="1004" ht="19.5" customHeight="1"/>
    <row r="1005" ht="19.5" customHeight="1"/>
    <row r="1006" ht="19.5" customHeight="1"/>
    <row r="1007" ht="19.5" customHeight="1"/>
    <row r="1008" ht="19.5" customHeight="1"/>
    <row r="1009" ht="19.5" customHeight="1"/>
    <row r="1010" ht="19.5" customHeight="1"/>
    <row r="1011" ht="19.5" customHeight="1"/>
    <row r="1012" ht="19.5" customHeight="1"/>
    <row r="1013" ht="19.5" customHeight="1"/>
    <row r="1014" ht="19.5" customHeight="1"/>
    <row r="1015" ht="19.5" customHeight="1"/>
    <row r="1016" ht="19.5" customHeight="1"/>
    <row r="1017" ht="19.5" customHeight="1"/>
    <row r="1018" ht="19.5" customHeight="1"/>
    <row r="1019" ht="19.5" customHeight="1"/>
    <row r="1020" ht="19.5" customHeight="1"/>
    <row r="1021" ht="19.5" customHeight="1"/>
    <row r="1022" ht="19.5" customHeight="1"/>
    <row r="1023" ht="19.5" customHeight="1"/>
    <row r="1024" ht="19.5" customHeight="1"/>
    <row r="1025" ht="19.5" customHeight="1"/>
    <row r="1026" ht="19.5" customHeight="1"/>
    <row r="1027" ht="19.5" customHeight="1"/>
    <row r="1028" ht="19.5" customHeight="1"/>
    <row r="1029" ht="19.5" customHeight="1"/>
    <row r="1030" ht="19.5" customHeight="1"/>
    <row r="1031" ht="19.5" customHeight="1"/>
    <row r="1032" ht="19.5" customHeight="1"/>
    <row r="1033" ht="19.5" customHeight="1"/>
    <row r="1034" ht="19.5" customHeight="1"/>
    <row r="1035" ht="19.5" customHeight="1"/>
    <row r="1036" ht="19.5" customHeight="1"/>
    <row r="1037" ht="19.5" customHeight="1"/>
    <row r="1038" ht="19.5" customHeight="1"/>
  </sheetData>
  <sheetProtection algorithmName="SHA-512" hashValue="rz8EToHEuVteUtDEoUgRdEkHAJAQRnDeL/3UO9nTtSx/ScaAFp8M5IgBQd1ZaHtuTOrzHsrJPYiLuzMHelN78A==" saltValue="j3AoF6h+N5eK080dRf4oIQ==" spinCount="100000" sheet="1" objects="1" scenarios="1" selectLockedCells="1"/>
  <mergeCells count="107">
    <mergeCell ref="E63:O63"/>
    <mergeCell ref="E57:O57"/>
    <mergeCell ref="E58:O58"/>
    <mergeCell ref="E59:O59"/>
    <mergeCell ref="E60:O60"/>
    <mergeCell ref="E61:O61"/>
    <mergeCell ref="E62:O62"/>
    <mergeCell ref="C48:O50"/>
    <mergeCell ref="C52:O52"/>
    <mergeCell ref="E53:O53"/>
    <mergeCell ref="E54:O54"/>
    <mergeCell ref="E55:O55"/>
    <mergeCell ref="E56:O56"/>
    <mergeCell ref="E42:F42"/>
    <mergeCell ref="J42:K42"/>
    <mergeCell ref="L42:M42"/>
    <mergeCell ref="N42:O42"/>
    <mergeCell ref="C44:O44"/>
    <mergeCell ref="C45:O47"/>
    <mergeCell ref="E40:F40"/>
    <mergeCell ref="J40:K40"/>
    <mergeCell ref="L40:M40"/>
    <mergeCell ref="N40:O40"/>
    <mergeCell ref="E41:F41"/>
    <mergeCell ref="J41:K41"/>
    <mergeCell ref="L41:M41"/>
    <mergeCell ref="N41:O41"/>
    <mergeCell ref="E38:F38"/>
    <mergeCell ref="J38:K38"/>
    <mergeCell ref="L38:M38"/>
    <mergeCell ref="N38:O38"/>
    <mergeCell ref="E39:F39"/>
    <mergeCell ref="J39:K39"/>
    <mergeCell ref="L39:M39"/>
    <mergeCell ref="N39:O39"/>
    <mergeCell ref="E36:F36"/>
    <mergeCell ref="J36:K36"/>
    <mergeCell ref="L36:M36"/>
    <mergeCell ref="N36:O36"/>
    <mergeCell ref="E37:F37"/>
    <mergeCell ref="J37:K37"/>
    <mergeCell ref="L37:M37"/>
    <mergeCell ref="N37:O37"/>
    <mergeCell ref="E34:F34"/>
    <mergeCell ref="J34:K34"/>
    <mergeCell ref="L34:M34"/>
    <mergeCell ref="N34:O34"/>
    <mergeCell ref="E35:F35"/>
    <mergeCell ref="J35:K35"/>
    <mergeCell ref="L35:M35"/>
    <mergeCell ref="N35:O35"/>
    <mergeCell ref="E32:F32"/>
    <mergeCell ref="J32:K32"/>
    <mergeCell ref="L32:M32"/>
    <mergeCell ref="N32:O32"/>
    <mergeCell ref="E33:F33"/>
    <mergeCell ref="J33:K33"/>
    <mergeCell ref="L33:M33"/>
    <mergeCell ref="N33:O33"/>
    <mergeCell ref="E30:F30"/>
    <mergeCell ref="J30:K30"/>
    <mergeCell ref="L30:M30"/>
    <mergeCell ref="N30:O30"/>
    <mergeCell ref="E31:F31"/>
    <mergeCell ref="J31:K31"/>
    <mergeCell ref="L31:M31"/>
    <mergeCell ref="N31:O31"/>
    <mergeCell ref="E28:F28"/>
    <mergeCell ref="J28:K28"/>
    <mergeCell ref="L28:M28"/>
    <mergeCell ref="N28:O28"/>
    <mergeCell ref="E29:F29"/>
    <mergeCell ref="J29:K29"/>
    <mergeCell ref="L29:M29"/>
    <mergeCell ref="N29:O29"/>
    <mergeCell ref="C23:O23"/>
    <mergeCell ref="E25:F25"/>
    <mergeCell ref="J25:K25"/>
    <mergeCell ref="L25:M25"/>
    <mergeCell ref="N25:O25"/>
    <mergeCell ref="E27:F27"/>
    <mergeCell ref="J27:K27"/>
    <mergeCell ref="L27:M27"/>
    <mergeCell ref="N27:O27"/>
    <mergeCell ref="G16:H16"/>
    <mergeCell ref="G17:H17"/>
    <mergeCell ref="G18:H18"/>
    <mergeCell ref="G19:H19"/>
    <mergeCell ref="G20:H20"/>
    <mergeCell ref="J20:O21"/>
    <mergeCell ref="G21:H21"/>
    <mergeCell ref="C8:D8"/>
    <mergeCell ref="C9:D10"/>
    <mergeCell ref="C12:O12"/>
    <mergeCell ref="E14:F14"/>
    <mergeCell ref="J14:O14"/>
    <mergeCell ref="G15:H15"/>
    <mergeCell ref="C2:O3"/>
    <mergeCell ref="R2:BA3"/>
    <mergeCell ref="C5:D5"/>
    <mergeCell ref="E5:K5"/>
    <mergeCell ref="L5:O5"/>
    <mergeCell ref="R5:AI6"/>
    <mergeCell ref="AK5:BA6"/>
    <mergeCell ref="C6:D7"/>
    <mergeCell ref="E6:O6"/>
    <mergeCell ref="E7:O10"/>
  </mergeCells>
  <phoneticPr fontId="2" type="noConversion"/>
  <conditionalFormatting sqref="S251:U254 X251:AA254 AL250:AN291 AQ250:AS291">
    <cfRule type="expression" dxfId="27" priority="24">
      <formula>OR(#REF!&lt;10,#REF!&lt;(#REF!/10))</formula>
    </cfRule>
    <cfRule type="expression" dxfId="26" priority="25">
      <formula>#REF!&gt;#REF!</formula>
    </cfRule>
    <cfRule type="expression" dxfId="25" priority="26">
      <formula>#REF!&gt;#REF!</formula>
    </cfRule>
    <cfRule type="expression" dxfId="24" priority="27">
      <formula>#REF!&gt;#REF!</formula>
    </cfRule>
    <cfRule type="expression" dxfId="23" priority="28">
      <formula>AND(0&lt;#REF!,#REF!&lt;=#REF!)</formula>
    </cfRule>
  </conditionalFormatting>
  <conditionalFormatting sqref="Y251:Y256 S249:U250 X249:Y250 AL248:AN249 AQ248:AR249 AR250:AR291">
    <cfRule type="expression" dxfId="22" priority="19">
      <formula>OR(#REF!&lt;10,#REF!&lt;(#REF!/10))</formula>
    </cfRule>
    <cfRule type="expression" dxfId="21" priority="20">
      <formula>#REF!&gt;#REF!</formula>
    </cfRule>
    <cfRule type="expression" dxfId="20" priority="21">
      <formula>#REF!&gt;#REF!</formula>
    </cfRule>
    <cfRule type="expression" dxfId="19" priority="22">
      <formula>#REF!&gt;#REF!</formula>
    </cfRule>
    <cfRule type="expression" dxfId="18" priority="23">
      <formula>AND(0&lt;#REF!,#REF!&lt;=#REF!)</formula>
    </cfRule>
  </conditionalFormatting>
  <conditionalFormatting sqref="Z360:AA360 S360:U360 X360">
    <cfRule type="expression" dxfId="17" priority="14">
      <formula>OR(#REF!&lt;10,#REF!&lt;(#REF!/10))</formula>
    </cfRule>
    <cfRule type="expression" dxfId="16" priority="15">
      <formula>#REF!&gt;#REF!</formula>
    </cfRule>
    <cfRule type="expression" dxfId="15" priority="16">
      <formula>#REF!&gt;#REF!</formula>
    </cfRule>
    <cfRule type="expression" dxfId="14" priority="17">
      <formula>#REF!&gt;#REF!</formula>
    </cfRule>
    <cfRule type="expression" dxfId="13" priority="18">
      <formula>AND(0&lt;#REF!,#REF!&lt;=#REF!)</formula>
    </cfRule>
  </conditionalFormatting>
  <conditionalFormatting sqref="X426:AA428 Z357:AA359 X387:AA395 S357:U359 X357:X359 X361:X367 Z361:AA367 S361:U367 S387:U395 S426:U428 S416:U424 X416:AA424">
    <cfRule type="expression" dxfId="12" priority="9">
      <formula>OR(#REF!&lt;10,#REF!&lt;(#REF!/10))</formula>
    </cfRule>
    <cfRule type="expression" dxfId="11" priority="10">
      <formula>#REF!&gt;#REF!</formula>
    </cfRule>
    <cfRule type="expression" dxfId="10" priority="11">
      <formula>#REF!&gt;#REF!</formula>
    </cfRule>
    <cfRule type="expression" dxfId="9" priority="12">
      <formula>#REF!&gt;#REF!</formula>
    </cfRule>
    <cfRule type="expression" dxfId="8" priority="13">
      <formula>AND(0&lt;#REF!,#REF!&lt;=#REF!)</formula>
    </cfRule>
  </conditionalFormatting>
  <conditionalFormatting sqref="K15:K19">
    <cfRule type="expression" dxfId="7" priority="7">
      <formula>$K15="불 가"</formula>
    </cfRule>
    <cfRule type="expression" dxfId="6" priority="8">
      <formula>$K15="가 능"</formula>
    </cfRule>
  </conditionalFormatting>
  <conditionalFormatting sqref="M15:M19">
    <cfRule type="expression" dxfId="5" priority="5">
      <formula>$M15="불 가"</formula>
    </cfRule>
    <cfRule type="expression" dxfId="4" priority="6">
      <formula>$M15="가 능"</formula>
    </cfRule>
  </conditionalFormatting>
  <conditionalFormatting sqref="O15:P19">
    <cfRule type="expression" dxfId="3" priority="3">
      <formula>$O15="불 가"</formula>
    </cfRule>
    <cfRule type="expression" dxfId="2" priority="4">
      <formula>$O15="가 능"</formula>
    </cfRule>
  </conditionalFormatting>
  <conditionalFormatting sqref="R9:AI943">
    <cfRule type="expression" dxfId="1" priority="2">
      <formula>$U9=TRUE</formula>
    </cfRule>
  </conditionalFormatting>
  <conditionalFormatting sqref="AK9:BA291">
    <cfRule type="expression" dxfId="0" priority="1">
      <formula>$AN9=TRUE</formula>
    </cfRule>
  </conditionalFormatting>
  <dataValidations count="4">
    <dataValidation type="list" showInputMessage="1" showErrorMessage="1" sqref="D15" xr:uid="{47A0B1FE-6389-4EB3-AEAE-62D344A2FCAF}">
      <formula1>"언어와 매체,화법과 작문"</formula1>
    </dataValidation>
    <dataValidation type="list" allowBlank="1" showInputMessage="1" showErrorMessage="1" sqref="D16" xr:uid="{13A52C2A-A830-4C94-B7B5-E946CB70F74D}">
      <formula1>"기하, 미적분, 확률과통계"</formula1>
    </dataValidation>
    <dataValidation type="list" allowBlank="1" showInputMessage="1" showErrorMessage="1" sqref="D21" xr:uid="{7A860159-4F4F-4BFD-B43D-8F0AEC2D438C}">
      <formula1>"독일어Ⅰ,프랑스어Ⅰ,스페인어Ⅰ,중국어Ⅰ,일본어Ⅰ,러시아어Ⅰ,아랍어Ⅰ,베트남어Ⅰ,한문Ⅰ,미선택"</formula1>
    </dataValidation>
    <dataValidation type="list" allowBlank="1" showInputMessage="1" showErrorMessage="1" sqref="D19:D20" xr:uid="{B43D7745-C951-425C-A550-449A6AC84498}">
      <formula1>"물리학Ⅰ,화학Ⅰ,생명과학Ⅰ,지구과학Ⅰ,물리학Ⅱ,화학Ⅱ,생명과학Ⅱ,지구과학Ⅱ,생활과 윤리,윤리와 사상, 한국 지리, 세계 지리, 동아시아사,세계사,정치와 법,경제,사회·문화"</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&lt;The ∀pply 22' - 정시카드&gt;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조성현</dc:creator>
  <cp:lastModifiedBy>조성현</cp:lastModifiedBy>
  <dcterms:created xsi:type="dcterms:W3CDTF">2020-10-20T13:38:11Z</dcterms:created>
  <dcterms:modified xsi:type="dcterms:W3CDTF">2020-10-20T14:40:40Z</dcterms:modified>
</cp:coreProperties>
</file>